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10" windowHeight="12795"/>
  </bookViews>
  <sheets>
    <sheet name="АПП" sheetId="2" r:id="rId1"/>
    <sheet name="Акушерство и гинекология" sheetId="3" r:id="rId2"/>
  </sheets>
  <calcPr calcId="124519" iterateDelta="1E-4"/>
</workbook>
</file>

<file path=xl/calcChain.xml><?xml version="1.0" encoding="utf-8"?>
<calcChain xmlns="http://schemas.openxmlformats.org/spreadsheetml/2006/main">
  <c r="C50" i="3"/>
  <c r="C49"/>
  <c r="C48"/>
  <c r="C47"/>
  <c r="C46"/>
  <c r="C45"/>
  <c r="I44"/>
  <c r="I51" s="1"/>
  <c r="H44"/>
  <c r="G44"/>
  <c r="F44"/>
  <c r="F51" s="1"/>
  <c r="E44"/>
  <c r="E51" s="1"/>
  <c r="D44"/>
  <c r="C44" s="1"/>
  <c r="C51" s="1"/>
  <c r="C43"/>
  <c r="C42"/>
  <c r="C41"/>
  <c r="C40"/>
  <c r="C39"/>
  <c r="C38"/>
  <c r="I37"/>
  <c r="H37"/>
  <c r="G37"/>
  <c r="G51" s="1"/>
  <c r="F37"/>
  <c r="C37" s="1"/>
  <c r="E37"/>
  <c r="D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I10"/>
  <c r="H10"/>
  <c r="H51" s="1"/>
  <c r="G10"/>
  <c r="F10"/>
  <c r="E10"/>
  <c r="D10"/>
  <c r="D51" s="1"/>
  <c r="C10"/>
  <c r="C57" i="2" l="1"/>
  <c r="L59"/>
  <c r="H59"/>
  <c r="D59"/>
  <c r="O58"/>
  <c r="N58"/>
  <c r="M58"/>
  <c r="L58"/>
  <c r="K58"/>
  <c r="J58"/>
  <c r="I58"/>
  <c r="H58"/>
  <c r="G58"/>
  <c r="F58"/>
  <c r="E58"/>
  <c r="D58"/>
  <c r="C58" s="1"/>
  <c r="C55"/>
  <c r="C54"/>
  <c r="C53"/>
  <c r="C52"/>
  <c r="C51"/>
  <c r="C50"/>
  <c r="C49"/>
  <c r="O48"/>
  <c r="O60" s="1"/>
  <c r="N48"/>
  <c r="N60" s="1"/>
  <c r="M48"/>
  <c r="M60" s="1"/>
  <c r="L48"/>
  <c r="L60" s="1"/>
  <c r="K48"/>
  <c r="K60" s="1"/>
  <c r="J48"/>
  <c r="J60" s="1"/>
  <c r="I48"/>
  <c r="I60" s="1"/>
  <c r="H48"/>
  <c r="H60" s="1"/>
  <c r="G48"/>
  <c r="G60" s="1"/>
  <c r="F48"/>
  <c r="F60" s="1"/>
  <c r="E48"/>
  <c r="E60" s="1"/>
  <c r="D48"/>
  <c r="D60" s="1"/>
  <c r="C47"/>
  <c r="C46"/>
  <c r="C45"/>
  <c r="C44"/>
  <c r="C43"/>
  <c r="C42"/>
  <c r="C41"/>
  <c r="C40"/>
  <c r="C39"/>
  <c r="C38"/>
  <c r="O37"/>
  <c r="O59" s="1"/>
  <c r="N37"/>
  <c r="N59" s="1"/>
  <c r="M37"/>
  <c r="M59" s="1"/>
  <c r="L37"/>
  <c r="K37"/>
  <c r="K59" s="1"/>
  <c r="J37"/>
  <c r="J59" s="1"/>
  <c r="I37"/>
  <c r="I59" s="1"/>
  <c r="H37"/>
  <c r="G37"/>
  <c r="G59" s="1"/>
  <c r="F37"/>
  <c r="F59" s="1"/>
  <c r="E37"/>
  <c r="E59" s="1"/>
  <c r="D37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O10"/>
  <c r="N10"/>
  <c r="M10"/>
  <c r="L10"/>
  <c r="K10"/>
  <c r="J10"/>
  <c r="I10"/>
  <c r="H10"/>
  <c r="G10"/>
  <c r="F10"/>
  <c r="E10"/>
  <c r="D10"/>
  <c r="C10" s="1"/>
  <c r="C60" l="1"/>
  <c r="C59"/>
  <c r="C48"/>
  <c r="C56" s="1"/>
  <c r="G56"/>
  <c r="K56"/>
  <c r="O56"/>
  <c r="F56"/>
  <c r="J56"/>
  <c r="N56"/>
  <c r="E56"/>
  <c r="I56"/>
  <c r="M56"/>
  <c r="D56"/>
  <c r="H56"/>
  <c r="L56"/>
</calcChain>
</file>

<file path=xl/sharedStrings.xml><?xml version="1.0" encoding="utf-8"?>
<sst xmlns="http://schemas.openxmlformats.org/spreadsheetml/2006/main" count="143" uniqueCount="80">
  <si>
    <r>
      <rPr>
        <sz val="11"/>
        <rFont val="Times New Roman"/>
        <family val="1"/>
        <charset val="204"/>
      </rPr>
      <t>Вологодский филиал АО "Страховая компания "СОГАЗ-Мед"</t>
    </r>
  </si>
  <si>
    <t>Численность прикрепленного населения на 01.01.2023 по АПП, СМП</t>
  </si>
  <si>
    <r>
      <rPr>
        <b/>
        <sz val="11"/>
        <rFont val="Times New Roman"/>
        <family val="1"/>
        <charset val="204"/>
      </rPr>
      <t>Наименование МО</t>
    </r>
  </si>
  <si>
    <r>
      <rPr>
        <b/>
        <sz val="11"/>
        <rFont val="Times New Roman"/>
        <family val="1"/>
        <charset val="204"/>
      </rPr>
      <t>ВСЕГО</t>
    </r>
  </si>
  <si>
    <r>
      <rPr>
        <b/>
        <sz val="11"/>
        <rFont val="Times New Roman"/>
        <family val="1"/>
        <charset val="204"/>
      </rPr>
      <t>лица, в возрасте 65 лет и старше</t>
    </r>
  </si>
  <si>
    <r>
      <rPr>
        <b/>
        <sz val="11"/>
        <rFont val="Times New Roman"/>
        <family val="1"/>
        <charset val="204"/>
      </rPr>
      <t>Число застрахованных лиц</t>
    </r>
  </si>
  <si>
    <r>
      <rPr>
        <b/>
        <sz val="11"/>
        <rFont val="Times New Roman"/>
        <family val="1"/>
        <charset val="204"/>
      </rPr>
      <t>в том числе по группам застрахованных лиц</t>
    </r>
  </si>
  <si>
    <r>
      <rPr>
        <b/>
        <sz val="11"/>
        <rFont val="Times New Roman"/>
        <family val="1"/>
        <charset val="204"/>
      </rPr>
      <t>моложе трудоспособного возраста</t>
    </r>
  </si>
  <si>
    <t>трудоспособный возраст</t>
  </si>
  <si>
    <r>
      <rPr>
        <b/>
        <sz val="11"/>
        <rFont val="Times New Roman"/>
        <family val="1"/>
        <charset val="204"/>
      </rPr>
      <t>пенсионеры</t>
    </r>
  </si>
  <si>
    <r>
      <rPr>
        <b/>
        <sz val="11"/>
        <rFont val="Times New Roman"/>
        <family val="1"/>
        <charset val="204"/>
      </rPr>
      <t>0 - 1
год</t>
    </r>
  </si>
  <si>
    <r>
      <rPr>
        <b/>
        <sz val="11"/>
        <rFont val="Times New Roman"/>
        <family val="1"/>
        <charset val="204"/>
      </rPr>
      <t>1 - 4  
года</t>
    </r>
  </si>
  <si>
    <r>
      <rPr>
        <b/>
        <sz val="11"/>
        <rFont val="Times New Roman"/>
        <family val="1"/>
        <charset val="204"/>
      </rPr>
      <t>5 - 17  
лет</t>
    </r>
  </si>
  <si>
    <r>
      <rPr>
        <b/>
        <sz val="11"/>
        <rFont val="Times New Roman"/>
        <family val="1"/>
        <charset val="204"/>
      </rPr>
      <t>18 - 59
лет</t>
    </r>
  </si>
  <si>
    <r>
      <rPr>
        <b/>
        <sz val="11"/>
        <rFont val="Times New Roman"/>
        <family val="1"/>
        <charset val="204"/>
      </rPr>
      <t>18 - 54
лет</t>
    </r>
  </si>
  <si>
    <r>
      <rPr>
        <b/>
        <sz val="11"/>
        <rFont val="Times New Roman"/>
        <family val="1"/>
        <charset val="204"/>
      </rPr>
      <t>60 лет и старше</t>
    </r>
  </si>
  <si>
    <r>
      <rPr>
        <b/>
        <sz val="11"/>
        <rFont val="Times New Roman"/>
        <family val="1"/>
        <charset val="204"/>
      </rPr>
      <t>55 лет и старше</t>
    </r>
  </si>
  <si>
    <r>
      <rPr>
        <b/>
        <sz val="11"/>
        <rFont val="Times New Roman"/>
        <family val="1"/>
        <charset val="204"/>
      </rPr>
      <t>муж.</t>
    </r>
  </si>
  <si>
    <r>
      <rPr>
        <b/>
        <sz val="11"/>
        <rFont val="Times New Roman"/>
        <family val="1"/>
        <charset val="204"/>
      </rPr>
      <t>жен.</t>
    </r>
  </si>
  <si>
    <t>Районные МО</t>
  </si>
  <si>
    <t>БУЗ ВО "БАБАЕВСКАЯ ЦРБ"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</si>
  <si>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</si>
  <si>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</si>
  <si>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</si>
  <si>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</si>
  <si>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</si>
  <si>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</si>
  <si>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</si>
  <si>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</si>
  <si>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</si>
  <si>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</si>
  <si>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</si>
  <si>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</si>
  <si>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</si>
  <si>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</si>
  <si>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</si>
  <si>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</si>
  <si>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</si>
  <si>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</si>
  <si>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</si>
  <si>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</si>
  <si>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</si>
  <si>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</si>
  <si>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</si>
  <si>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</si>
  <si>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МО г. Вологды</t>
  </si>
  <si>
    <t>БУЗ ВО "ВОЛОГОДСКАЯ ГОРОДСКАЯ БОЛЬНИЦА №2"</t>
  </si>
  <si>
    <t>БУЗ ВО "ВОЛОГОДСКАЯ ГОРОДСКАЯ ПОЛИКЛИНИКА №1"</t>
  </si>
  <si>
    <t>БУЗ ВО "ВОЛОГОДСКАЯ ГОРОДСКАЯ ПОЛИКЛИНИКА №2"</t>
  </si>
  <si>
    <t>БУЗ ВО "ВОЛОГОДСКАЯ ГОРОДСКАЯ ПОЛИКЛИНИКА №3"</t>
  </si>
  <si>
    <t>БУЗ ВО "ВОЛОГОДСКАЯ ГОРОДСКАЯ ПОЛИКЛИНИКА №4"</t>
  </si>
  <si>
    <t>БУЗ ВО "ВОЛОГОДСКАЯ ГОРОДСКАЯ ПОЛИКЛИНИКА №5"</t>
  </si>
  <si>
    <t>ООО "ПОЛИКЛИНИКА "БОДРОСТЬ"</t>
  </si>
  <si>
    <t>ФКУЗ "МСЧ МВД РОССИИ ПО ВОЛОГОДСКОЙ ОБЛАСТИ"</t>
  </si>
  <si>
    <t>МО г. Череповца</t>
  </si>
  <si>
    <t>БУЗ ВО "МЕДИКО-САНИТАРНАЯ ЧАСТЬ "СЕВЕРСТАЛЬ"</t>
  </si>
  <si>
    <t>БУЗ ВО "ЧЕРЕПОВЕЦКАЯ ГОРОДСКАЯ БОЛЬНИЦА"</t>
  </si>
  <si>
    <t>БУЗ ВО "ЧЕРЕПОВЕЦКАЯ ГОРОДСКАЯ ПОЛИКЛИНИКА №1"</t>
  </si>
  <si>
    <t>БУЗ ВО "ЧЕРЕПОВЕЦКАЯ ГОРОДСКАЯ ПОЛИКЛИНИКА №2"</t>
  </si>
  <si>
    <t>БУЗ ВО "ЧЕРЕПОВЕЦКАЯ ГОРОДСКАЯ ПОЛИКЛИНИКА №7"</t>
  </si>
  <si>
    <t>БУЗ ВО "ЧЕРЕПОВЕЦКАЯ ДЕТСКАЯ ГОРОДСКАЯ ПОЛИКЛИНИКА №1"</t>
  </si>
  <si>
    <t>БУЗ ВО "ЧЕРЕПОВЕЦКАЯ ДЕТСКАЯ ГОРОДСКАЯ ПОЛИКЛИНИКА №3"</t>
  </si>
  <si>
    <t>Всего по области</t>
  </si>
  <si>
    <t>Вологодская ЦРБ ССМП</t>
  </si>
  <si>
    <t>Бабаевская ССМП</t>
  </si>
  <si>
    <t>Вологодская ССМП</t>
  </si>
  <si>
    <t>Череповецкая ССМП</t>
  </si>
  <si>
    <t>ЧУЗ "РЖД-МЕДИЦИНА" Г. ВОЛОГДА</t>
  </si>
  <si>
    <t>ЧУЗ "РЖД-МЕДИЦИНА" Г. БАБАЕВО</t>
  </si>
  <si>
    <t>БУЗ ВО "ВОЛОГОДСКАЯ ОБЛАСТНАЯ ДЕТСКАЯ КЛИНИЧЕСКАЯ БОЛЬНИЦА"</t>
  </si>
  <si>
    <t>лица, в возрасте 65 лет и старше</t>
  </si>
  <si>
    <t>в том числе по группам застрахованных лиц</t>
  </si>
  <si>
    <t>моложе трудоспособного возраста</t>
  </si>
  <si>
    <t>пенсионеры</t>
  </si>
  <si>
    <t>0 - 1 год</t>
  </si>
  <si>
    <t>1 - 4  года</t>
  </si>
  <si>
    <t>5 - 17  лет</t>
  </si>
  <si>
    <t>БУЗ ВО "ВОЛОГОДСКИЙ ГОРОДСКОЙ РОДИЛЬНЫЙ ДОМ"</t>
  </si>
  <si>
    <t>БУЗ ВО "ЧЕРЕПОВЕЦКИЙ ГОРОДСКОЙ РОДИЛЬНЫЙ ДОМ"</t>
  </si>
  <si>
    <r>
      <t xml:space="preserve">Численность прикрепленного населения на 01.01.2023 по профилю </t>
    </r>
    <r>
      <rPr>
        <b/>
        <sz val="16"/>
        <rFont val="Times New Roman"/>
        <family val="1"/>
        <charset val="204"/>
      </rPr>
      <t>"акушерство и гинекология" (приказ ДЗО от 18.05.2022 № 465)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</si>
</sst>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\ _₽_-;\-* #,##0\ _₽_-;_-* &quot;-&quot;??\ _₽_-;_-@_-"/>
  </numFmts>
  <fonts count="15">
    <font>
      <sz val="10"/>
      <name val="Arial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8" fillId="0" borderId="0"/>
    <xf numFmtId="0" fontId="6" fillId="0" borderId="0">
      <alignment horizontal="right" vertical="center"/>
    </xf>
    <xf numFmtId="0" fontId="4" fillId="0" borderId="0">
      <alignment horizontal="left" vertical="center"/>
    </xf>
    <xf numFmtId="0" fontId="5" fillId="0" borderId="0">
      <alignment horizontal="center" vertical="center"/>
    </xf>
    <xf numFmtId="0" fontId="6" fillId="0" borderId="0">
      <alignment horizontal="center" vertical="center"/>
    </xf>
    <xf numFmtId="0" fontId="7" fillId="0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/>
    <xf numFmtId="164" fontId="1" fillId="0" borderId="0"/>
    <xf numFmtId="43" fontId="1" fillId="0" borderId="0"/>
  </cellStyleXfs>
  <cellXfs count="108">
    <xf numFmtId="0" fontId="0" fillId="0" borderId="0" xfId="0" applyNumberFormat="1" applyFont="1" applyFill="1" applyBorder="1" applyProtection="1"/>
    <xf numFmtId="0" fontId="0" fillId="2" borderId="0" xfId="0" applyNumberFormat="1" applyFont="1" applyFill="1" applyBorder="1" applyAlignment="1" applyProtection="1">
      <alignment wrapText="1"/>
      <protection locked="0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17" xfId="0" applyNumberFormat="1" applyFont="1" applyFill="1" applyBorder="1" applyAlignment="1" applyProtection="1">
      <alignment horizontal="center" vertical="center" wrapText="1"/>
    </xf>
    <xf numFmtId="0" fontId="11" fillId="2" borderId="18" xfId="0" applyNumberFormat="1" applyFont="1" applyFill="1" applyBorder="1" applyAlignment="1" applyProtection="1">
      <alignment horizontal="center" vertical="center" wrapText="1"/>
    </xf>
    <xf numFmtId="0" fontId="12" fillId="2" borderId="7" xfId="0" applyNumberFormat="1" applyFont="1" applyFill="1" applyBorder="1" applyAlignment="1" applyProtection="1">
      <alignment horizontal="left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2" fillId="2" borderId="9" xfId="1" applyNumberFormat="1" applyFont="1" applyFill="1" applyBorder="1" applyAlignment="1" applyProtection="1">
      <alignment horizontal="center" vertical="center" wrapText="1"/>
    </xf>
    <xf numFmtId="165" fontId="12" fillId="2" borderId="10" xfId="1" applyNumberFormat="1" applyFont="1" applyFill="1" applyBorder="1" applyAlignment="1" applyProtection="1">
      <alignment horizontal="center" vertical="center" wrapText="1"/>
    </xf>
    <xf numFmtId="165" fontId="12" fillId="2" borderId="11" xfId="1" applyNumberFormat="1" applyFont="1" applyFill="1" applyBorder="1" applyAlignment="1" applyProtection="1">
      <alignment horizontal="center" vertical="center" wrapText="1"/>
    </xf>
    <xf numFmtId="165" fontId="12" fillId="2" borderId="12" xfId="1" applyNumberFormat="1" applyFont="1" applyFill="1" applyBorder="1" applyAlignment="1" applyProtection="1">
      <alignment horizontal="center" vertical="center" wrapText="1"/>
    </xf>
    <xf numFmtId="0" fontId="12" fillId="2" borderId="13" xfId="0" applyNumberFormat="1" applyFont="1" applyFill="1" applyBorder="1" applyAlignment="1" applyProtection="1">
      <alignment horizontal="left" vertical="center" wrapText="1"/>
    </xf>
    <xf numFmtId="165" fontId="12" fillId="2" borderId="14" xfId="1" applyNumberFormat="1" applyFont="1" applyFill="1" applyBorder="1" applyAlignment="1" applyProtection="1">
      <alignment horizontal="center" vertical="center" wrapText="1"/>
    </xf>
    <xf numFmtId="165" fontId="12" fillId="2" borderId="15" xfId="1" applyNumberFormat="1" applyFont="1" applyFill="1" applyBorder="1" applyAlignment="1" applyProtection="1">
      <alignment horizontal="center" vertical="center" wrapText="1"/>
    </xf>
    <xf numFmtId="165" fontId="12" fillId="2" borderId="16" xfId="1" applyNumberFormat="1" applyFont="1" applyFill="1" applyBorder="1" applyAlignment="1" applyProtection="1">
      <alignment horizontal="center" vertical="center" wrapText="1"/>
    </xf>
    <xf numFmtId="165" fontId="12" fillId="2" borderId="17" xfId="1" applyNumberFormat="1" applyFont="1" applyFill="1" applyBorder="1" applyAlignment="1" applyProtection="1">
      <alignment horizontal="center" vertical="center" wrapText="1"/>
    </xf>
    <xf numFmtId="165" fontId="12" fillId="2" borderId="18" xfId="1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left" vertical="center" wrapText="1"/>
    </xf>
    <xf numFmtId="165" fontId="7" fillId="2" borderId="8" xfId="1" applyNumberFormat="1" applyFont="1" applyFill="1" applyBorder="1" applyAlignment="1" applyProtection="1">
      <alignment horizontal="center" vertical="center" wrapText="1"/>
    </xf>
    <xf numFmtId="165" fontId="7" fillId="2" borderId="9" xfId="1" applyNumberFormat="1" applyFont="1" applyFill="1" applyBorder="1" applyAlignment="1" applyProtection="1">
      <alignment horizontal="center" vertical="center" wrapText="1"/>
    </xf>
    <xf numFmtId="165" fontId="7" fillId="2" borderId="10" xfId="1" applyNumberFormat="1" applyFont="1" applyFill="1" applyBorder="1" applyAlignment="1" applyProtection="1">
      <alignment horizontal="center" vertical="center" wrapText="1"/>
    </xf>
    <xf numFmtId="165" fontId="7" fillId="2" borderId="11" xfId="1" applyNumberFormat="1" applyFont="1" applyFill="1" applyBorder="1" applyAlignment="1" applyProtection="1">
      <alignment horizontal="center" vertical="center" wrapText="1"/>
    </xf>
    <xf numFmtId="165" fontId="7" fillId="2" borderId="12" xfId="1" applyNumberFormat="1" applyFont="1" applyFill="1" applyBorder="1" applyAlignment="1" applyProtection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left" vertical="center" wrapText="1"/>
    </xf>
    <xf numFmtId="165" fontId="5" fillId="2" borderId="20" xfId="1" applyNumberFormat="1" applyFont="1" applyFill="1" applyBorder="1" applyAlignment="1" applyProtection="1">
      <alignment horizontal="center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165" fontId="5" fillId="2" borderId="23" xfId="1" applyNumberFormat="1" applyFont="1" applyFill="1" applyBorder="1" applyAlignment="1" applyProtection="1">
      <alignment horizontal="center" vertical="center" wrapText="1"/>
    </xf>
    <xf numFmtId="165" fontId="5" fillId="2" borderId="24" xfId="1" applyNumberFormat="1" applyFont="1" applyFill="1" applyBorder="1" applyAlignment="1" applyProtection="1">
      <alignment horizontal="center" vertical="center" wrapText="1"/>
    </xf>
    <xf numFmtId="0" fontId="12" fillId="2" borderId="25" xfId="0" applyNumberFormat="1" applyFont="1" applyFill="1" applyBorder="1" applyAlignment="1" applyProtection="1">
      <alignment horizontal="left" vertical="center" wrapText="1"/>
    </xf>
    <xf numFmtId="165" fontId="12" fillId="2" borderId="26" xfId="1" applyNumberFormat="1" applyFont="1" applyFill="1" applyBorder="1" applyAlignment="1" applyProtection="1">
      <alignment horizontal="center" vertical="center" wrapText="1"/>
    </xf>
    <xf numFmtId="165" fontId="12" fillId="2" borderId="27" xfId="1" applyNumberFormat="1" applyFont="1" applyFill="1" applyBorder="1" applyAlignment="1" applyProtection="1">
      <alignment horizontal="center" vertical="center" wrapText="1"/>
    </xf>
    <xf numFmtId="165" fontId="12" fillId="2" borderId="28" xfId="1" applyNumberFormat="1" applyFont="1" applyFill="1" applyBorder="1" applyAlignment="1" applyProtection="1">
      <alignment horizontal="center" vertical="center" wrapText="1"/>
    </xf>
    <xf numFmtId="165" fontId="12" fillId="2" borderId="29" xfId="1" applyNumberFormat="1" applyFont="1" applyFill="1" applyBorder="1" applyAlignment="1" applyProtection="1">
      <alignment horizontal="center" vertical="center" wrapText="1"/>
    </xf>
    <xf numFmtId="165" fontId="12" fillId="2" borderId="30" xfId="1" applyNumberFormat="1" applyFont="1" applyFill="1" applyBorder="1" applyAlignment="1" applyProtection="1">
      <alignment horizontal="center" vertical="center" wrapText="1"/>
    </xf>
    <xf numFmtId="0" fontId="12" fillId="2" borderId="31" xfId="0" applyNumberFormat="1" applyFont="1" applyFill="1" applyBorder="1" applyAlignment="1" applyProtection="1">
      <alignment horizontal="left" vertical="center" wrapText="1"/>
    </xf>
    <xf numFmtId="165" fontId="12" fillId="2" borderId="32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165" fontId="12" fillId="2" borderId="33" xfId="1" applyNumberFormat="1" applyFont="1" applyFill="1" applyBorder="1" applyAlignment="1" applyProtection="1">
      <alignment horizontal="center" vertical="center" wrapText="1"/>
    </xf>
    <xf numFmtId="165" fontId="12" fillId="2" borderId="34" xfId="1" applyNumberFormat="1" applyFont="1" applyFill="1" applyBorder="1" applyAlignment="1" applyProtection="1">
      <alignment horizontal="center" vertical="center" wrapText="1"/>
    </xf>
    <xf numFmtId="0" fontId="12" fillId="2" borderId="35" xfId="0" applyNumberFormat="1" applyFont="1" applyFill="1" applyBorder="1" applyAlignment="1" applyProtection="1">
      <alignment horizontal="left" vertical="center" wrapText="1"/>
    </xf>
    <xf numFmtId="0" fontId="0" fillId="2" borderId="36" xfId="0" applyNumberFormat="1" applyFont="1" applyFill="1" applyBorder="1" applyAlignment="1" applyProtection="1">
      <alignment wrapText="1"/>
      <protection locked="0"/>
    </xf>
    <xf numFmtId="0" fontId="12" fillId="2" borderId="37" xfId="0" applyNumberFormat="1" applyFont="1" applyFill="1" applyBorder="1" applyAlignment="1" applyProtection="1">
      <alignment horizontal="left" vertical="center" wrapText="1"/>
    </xf>
    <xf numFmtId="165" fontId="12" fillId="2" borderId="38" xfId="1" applyNumberFormat="1" applyFont="1" applyFill="1" applyBorder="1" applyAlignment="1" applyProtection="1">
      <alignment horizontal="center" vertical="center" wrapText="1"/>
    </xf>
    <xf numFmtId="0" fontId="0" fillId="2" borderId="39" xfId="0" applyNumberFormat="1" applyFont="1" applyFill="1" applyBorder="1" applyAlignment="1" applyProtection="1">
      <alignment wrapText="1"/>
      <protection locked="0"/>
    </xf>
    <xf numFmtId="165" fontId="5" fillId="2" borderId="19" xfId="1" applyNumberFormat="1" applyFont="1" applyFill="1" applyBorder="1" applyAlignment="1" applyProtection="1">
      <alignment horizontal="center" vertical="center" wrapText="1"/>
    </xf>
    <xf numFmtId="165" fontId="12" fillId="2" borderId="25" xfId="1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40" xfId="1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left" vertical="top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165" fontId="5" fillId="2" borderId="19" xfId="15" applyNumberFormat="1" applyFont="1" applyFill="1" applyBorder="1" applyAlignment="1" applyProtection="1">
      <alignment horizontal="center" vertical="center" wrapText="1"/>
    </xf>
    <xf numFmtId="165" fontId="5" fillId="2" borderId="21" xfId="15" applyNumberFormat="1" applyFont="1" applyFill="1" applyBorder="1" applyAlignment="1" applyProtection="1">
      <alignment horizontal="center" vertical="center" wrapText="1"/>
    </xf>
    <xf numFmtId="165" fontId="5" fillId="2" borderId="22" xfId="15" applyNumberFormat="1" applyFont="1" applyFill="1" applyBorder="1" applyAlignment="1" applyProtection="1">
      <alignment horizontal="center" vertical="center" wrapText="1"/>
    </xf>
    <xf numFmtId="165" fontId="5" fillId="2" borderId="24" xfId="15" applyNumberFormat="1" applyFont="1" applyFill="1" applyBorder="1" applyAlignment="1" applyProtection="1">
      <alignment horizontal="center" vertical="center" wrapText="1"/>
    </xf>
    <xf numFmtId="165" fontId="12" fillId="2" borderId="25" xfId="15" applyNumberFormat="1" applyFont="1" applyFill="1" applyBorder="1" applyAlignment="1" applyProtection="1">
      <alignment horizontal="center" vertical="center" wrapText="1"/>
    </xf>
    <xf numFmtId="165" fontId="12" fillId="2" borderId="27" xfId="15" applyNumberFormat="1" applyFont="1" applyFill="1" applyBorder="1" applyAlignment="1" applyProtection="1">
      <alignment horizontal="center" vertical="center" wrapText="1"/>
    </xf>
    <xf numFmtId="165" fontId="12" fillId="2" borderId="28" xfId="15" applyNumberFormat="1" applyFont="1" applyFill="1" applyBorder="1" applyAlignment="1" applyProtection="1">
      <alignment horizontal="center" vertical="center" wrapText="1"/>
    </xf>
    <xf numFmtId="165" fontId="12" fillId="2" borderId="30" xfId="15" applyNumberFormat="1" applyFont="1" applyFill="1" applyBorder="1" applyAlignment="1" applyProtection="1">
      <alignment horizontal="center" vertical="center" wrapText="1"/>
    </xf>
    <xf numFmtId="165" fontId="12" fillId="2" borderId="7" xfId="15" applyNumberFormat="1" applyFont="1" applyFill="1" applyBorder="1" applyAlignment="1" applyProtection="1">
      <alignment horizontal="center" vertical="center" wrapText="1"/>
    </xf>
    <xf numFmtId="165" fontId="12" fillId="2" borderId="9" xfId="15" applyNumberFormat="1" applyFont="1" applyFill="1" applyBorder="1" applyAlignment="1" applyProtection="1">
      <alignment horizontal="center" vertical="center" wrapText="1"/>
    </xf>
    <xf numFmtId="165" fontId="12" fillId="2" borderId="10" xfId="15" applyNumberFormat="1" applyFont="1" applyFill="1" applyBorder="1" applyAlignment="1" applyProtection="1">
      <alignment horizontal="center" vertical="center" wrapText="1"/>
    </xf>
    <xf numFmtId="165" fontId="12" fillId="2" borderId="12" xfId="15" applyNumberFormat="1" applyFont="1" applyFill="1" applyBorder="1" applyAlignment="1" applyProtection="1">
      <alignment horizontal="center" vertical="center" wrapText="1"/>
    </xf>
    <xf numFmtId="165" fontId="12" fillId="2" borderId="15" xfId="15" applyNumberFormat="1" applyFont="1" applyFill="1" applyBorder="1" applyAlignment="1" applyProtection="1">
      <alignment horizontal="center" vertical="center" wrapText="1"/>
    </xf>
    <xf numFmtId="165" fontId="12" fillId="2" borderId="16" xfId="15" applyNumberFormat="1" applyFont="1" applyFill="1" applyBorder="1" applyAlignment="1" applyProtection="1">
      <alignment horizontal="center" vertical="center" wrapText="1"/>
    </xf>
    <xf numFmtId="165" fontId="12" fillId="2" borderId="18" xfId="15" applyNumberFormat="1" applyFont="1" applyFill="1" applyBorder="1" applyAlignment="1" applyProtection="1">
      <alignment horizontal="center" vertical="center" wrapText="1"/>
    </xf>
    <xf numFmtId="165" fontId="12" fillId="0" borderId="9" xfId="15" applyNumberFormat="1" applyFont="1" applyFill="1" applyBorder="1" applyAlignment="1" applyProtection="1">
      <alignment horizontal="center" vertical="center" wrapText="1"/>
    </xf>
    <xf numFmtId="165" fontId="12" fillId="0" borderId="27" xfId="15" applyNumberFormat="1" applyFont="1" applyFill="1" applyBorder="1" applyAlignment="1" applyProtection="1">
      <alignment horizontal="center" vertical="center" wrapText="1"/>
    </xf>
    <xf numFmtId="165" fontId="12" fillId="0" borderId="10" xfId="15" applyNumberFormat="1" applyFont="1" applyFill="1" applyBorder="1" applyAlignment="1" applyProtection="1">
      <alignment horizontal="center" vertical="center" wrapText="1"/>
    </xf>
    <xf numFmtId="165" fontId="12" fillId="0" borderId="12" xfId="15" applyNumberFormat="1" applyFont="1" applyFill="1" applyBorder="1" applyAlignment="1" applyProtection="1">
      <alignment horizontal="center" vertical="center" wrapText="1"/>
    </xf>
    <xf numFmtId="165" fontId="7" fillId="0" borderId="9" xfId="15" applyNumberFormat="1" applyFont="1" applyFill="1" applyBorder="1" applyAlignment="1" applyProtection="1">
      <alignment horizontal="center" vertical="center" wrapText="1"/>
    </xf>
    <xf numFmtId="165" fontId="7" fillId="0" borderId="10" xfId="15" applyNumberFormat="1" applyFont="1" applyFill="1" applyBorder="1" applyAlignment="1" applyProtection="1">
      <alignment horizontal="center" vertical="center" wrapText="1"/>
    </xf>
    <xf numFmtId="165" fontId="7" fillId="0" borderId="12" xfId="15" applyNumberFormat="1" applyFont="1" applyFill="1" applyBorder="1" applyAlignment="1" applyProtection="1">
      <alignment horizontal="center" vertical="center" wrapText="1"/>
    </xf>
    <xf numFmtId="0" fontId="7" fillId="2" borderId="31" xfId="0" applyNumberFormat="1" applyFont="1" applyFill="1" applyBorder="1" applyAlignment="1" applyProtection="1">
      <alignment horizontal="left" vertical="center" wrapText="1"/>
    </xf>
    <xf numFmtId="165" fontId="5" fillId="0" borderId="21" xfId="15" applyNumberFormat="1" applyFont="1" applyFill="1" applyBorder="1" applyAlignment="1" applyProtection="1">
      <alignment horizontal="center" vertical="center" wrapText="1"/>
    </xf>
    <xf numFmtId="165" fontId="5" fillId="0" borderId="24" xfId="15" applyNumberFormat="1" applyFont="1" applyFill="1" applyBorder="1" applyAlignment="1" applyProtection="1">
      <alignment horizontal="center" vertical="center" wrapText="1"/>
    </xf>
    <xf numFmtId="165" fontId="12" fillId="0" borderId="28" xfId="15" applyNumberFormat="1" applyFont="1" applyFill="1" applyBorder="1" applyAlignment="1" applyProtection="1">
      <alignment horizontal="center" vertical="center" wrapText="1"/>
    </xf>
    <xf numFmtId="165" fontId="12" fillId="0" borderId="30" xfId="15" applyNumberFormat="1" applyFont="1" applyFill="1" applyBorder="1" applyAlignment="1" applyProtection="1">
      <alignment horizontal="center" vertical="center" wrapText="1"/>
    </xf>
    <xf numFmtId="165" fontId="12" fillId="0" borderId="15" xfId="15" applyNumberFormat="1" applyFont="1" applyFill="1" applyBorder="1" applyAlignment="1" applyProtection="1">
      <alignment horizontal="center" vertical="center" wrapText="1"/>
    </xf>
    <xf numFmtId="165" fontId="12" fillId="0" borderId="16" xfId="15" applyNumberFormat="1" applyFont="1" applyFill="1" applyBorder="1" applyAlignment="1" applyProtection="1">
      <alignment horizontal="center" vertical="center" wrapText="1"/>
    </xf>
    <xf numFmtId="165" fontId="12" fillId="0" borderId="18" xfId="15" applyNumberFormat="1" applyFont="1" applyFill="1" applyBorder="1" applyAlignment="1" applyProtection="1">
      <alignment horizontal="center" vertical="center" wrapText="1"/>
    </xf>
    <xf numFmtId="165" fontId="5" fillId="2" borderId="20" xfId="15" applyNumberFormat="1" applyFont="1" applyFill="1" applyBorder="1" applyAlignment="1" applyProtection="1">
      <alignment horizontal="center" vertical="center" wrapText="1"/>
    </xf>
  </cellXfs>
  <cellStyles count="16">
    <cellStyle name="S3" xfId="2"/>
    <cellStyle name="S4" xfId="3"/>
    <cellStyle name="S5" xfId="4"/>
    <cellStyle name="S6" xfId="5"/>
    <cellStyle name="S7" xfId="6"/>
    <cellStyle name="Обычный" xfId="0" builtinId="0"/>
    <cellStyle name="Обычный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Процентный 2" xfId="13"/>
    <cellStyle name="Финансовый" xfId="1" builtinId="3"/>
    <cellStyle name="Финансовый 2" xfId="14"/>
    <cellStyle name="Финансовый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0" zoomScaleNormal="80" workbookViewId="0">
      <selection activeCell="B2" sqref="B2:O2"/>
    </sheetView>
  </sheetViews>
  <sheetFormatPr defaultRowHeight="12.75"/>
  <cols>
    <col min="1" max="1" width="3.28515625" customWidth="1"/>
    <col min="2" max="2" width="77" customWidth="1"/>
    <col min="3" max="3" width="12.42578125" customWidth="1"/>
    <col min="4" max="9" width="9" customWidth="1"/>
    <col min="10" max="11" width="10.28515625" bestFit="1" customWidth="1"/>
    <col min="12" max="13" width="10" customWidth="1"/>
    <col min="14" max="14" width="9.28515625" bestFit="1" customWidth="1"/>
    <col min="15" max="15" width="10.28515625" bestFit="1" customWidth="1"/>
    <col min="16" max="16" width="3.28515625" customWidth="1"/>
  </cols>
  <sheetData>
    <row r="1" spans="1:1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1"/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"/>
    </row>
    <row r="3" spans="1:16" ht="15.75" customHeight="1">
      <c r="A3" s="1"/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"/>
    </row>
    <row r="4" spans="1:16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 customHeight="1">
      <c r="A5" s="1"/>
      <c r="B5" s="60" t="s">
        <v>2</v>
      </c>
      <c r="C5" s="63" t="s">
        <v>3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66" t="s">
        <v>4</v>
      </c>
      <c r="O5" s="67"/>
      <c r="P5" s="1"/>
    </row>
    <row r="6" spans="1:16" ht="14.25" customHeight="1">
      <c r="A6" s="1"/>
      <c r="B6" s="61"/>
      <c r="C6" s="70" t="s">
        <v>5</v>
      </c>
      <c r="D6" s="73" t="s">
        <v>6</v>
      </c>
      <c r="E6" s="74"/>
      <c r="F6" s="74"/>
      <c r="G6" s="74"/>
      <c r="H6" s="74"/>
      <c r="I6" s="74"/>
      <c r="J6" s="74"/>
      <c r="K6" s="74"/>
      <c r="L6" s="74"/>
      <c r="M6" s="75"/>
      <c r="N6" s="68"/>
      <c r="O6" s="69"/>
      <c r="P6" s="1"/>
    </row>
    <row r="7" spans="1:16" ht="32.25" customHeight="1">
      <c r="A7" s="1"/>
      <c r="B7" s="61"/>
      <c r="C7" s="71"/>
      <c r="D7" s="73" t="s">
        <v>7</v>
      </c>
      <c r="E7" s="74"/>
      <c r="F7" s="74"/>
      <c r="G7" s="74"/>
      <c r="H7" s="74"/>
      <c r="I7" s="74"/>
      <c r="J7" s="76" t="s">
        <v>8</v>
      </c>
      <c r="K7" s="74"/>
      <c r="L7" s="73" t="s">
        <v>9</v>
      </c>
      <c r="M7" s="75"/>
      <c r="N7" s="68"/>
      <c r="O7" s="69"/>
      <c r="P7" s="1"/>
    </row>
    <row r="8" spans="1:16" ht="27" customHeight="1">
      <c r="A8" s="1"/>
      <c r="B8" s="61"/>
      <c r="C8" s="71"/>
      <c r="D8" s="73" t="s">
        <v>10</v>
      </c>
      <c r="E8" s="74"/>
      <c r="F8" s="73" t="s">
        <v>11</v>
      </c>
      <c r="G8" s="74"/>
      <c r="H8" s="73" t="s">
        <v>12</v>
      </c>
      <c r="I8" s="74"/>
      <c r="J8" s="2" t="s">
        <v>13</v>
      </c>
      <c r="K8" s="2" t="s">
        <v>14</v>
      </c>
      <c r="L8" s="2" t="s">
        <v>15</v>
      </c>
      <c r="M8" s="3" t="s">
        <v>16</v>
      </c>
      <c r="N8" s="68"/>
      <c r="O8" s="69"/>
      <c r="P8" s="1"/>
    </row>
    <row r="9" spans="1:16" ht="15" customHeight="1">
      <c r="A9" s="1"/>
      <c r="B9" s="62"/>
      <c r="C9" s="72"/>
      <c r="D9" s="4" t="s">
        <v>17</v>
      </c>
      <c r="E9" s="4" t="s">
        <v>18</v>
      </c>
      <c r="F9" s="4" t="s">
        <v>17</v>
      </c>
      <c r="G9" s="4" t="s">
        <v>18</v>
      </c>
      <c r="H9" s="4" t="s">
        <v>17</v>
      </c>
      <c r="I9" s="4" t="s">
        <v>18</v>
      </c>
      <c r="J9" s="4" t="s">
        <v>17</v>
      </c>
      <c r="K9" s="4" t="s">
        <v>18</v>
      </c>
      <c r="L9" s="4" t="s">
        <v>17</v>
      </c>
      <c r="M9" s="5" t="s">
        <v>18</v>
      </c>
      <c r="N9" s="6" t="s">
        <v>17</v>
      </c>
      <c r="O9" s="7" t="s">
        <v>18</v>
      </c>
      <c r="P9" s="1"/>
    </row>
    <row r="10" spans="1:16" ht="15" customHeight="1">
      <c r="A10" s="1"/>
      <c r="B10" s="26" t="s">
        <v>19</v>
      </c>
      <c r="C10" s="49">
        <f>SUM(D10:M10)</f>
        <v>428500</v>
      </c>
      <c r="D10" s="27">
        <f t="shared" ref="D10:O10" si="0">SUM(D11:D36)</f>
        <v>1432</v>
      </c>
      <c r="E10" s="28">
        <f t="shared" si="0"/>
        <v>1337</v>
      </c>
      <c r="F10" s="28">
        <f t="shared" si="0"/>
        <v>7180</v>
      </c>
      <c r="G10" s="28">
        <f t="shared" si="0"/>
        <v>6785</v>
      </c>
      <c r="H10" s="28">
        <f t="shared" si="0"/>
        <v>34678</v>
      </c>
      <c r="I10" s="28">
        <f t="shared" si="0"/>
        <v>33076</v>
      </c>
      <c r="J10" s="28">
        <f t="shared" si="0"/>
        <v>113274</v>
      </c>
      <c r="K10" s="28">
        <f t="shared" si="0"/>
        <v>89537</v>
      </c>
      <c r="L10" s="28">
        <f t="shared" si="0"/>
        <v>47273</v>
      </c>
      <c r="M10" s="29">
        <f t="shared" si="0"/>
        <v>93928</v>
      </c>
      <c r="N10" s="30">
        <f t="shared" si="0"/>
        <v>29112</v>
      </c>
      <c r="O10" s="31">
        <f t="shared" si="0"/>
        <v>54649</v>
      </c>
      <c r="P10" s="48"/>
    </row>
    <row r="11" spans="1:16" ht="15" customHeight="1">
      <c r="A11" s="1"/>
      <c r="B11" s="32" t="s">
        <v>20</v>
      </c>
      <c r="C11" s="50">
        <f>SUM(D11:M11)</f>
        <v>16447</v>
      </c>
      <c r="D11" s="33">
        <v>46</v>
      </c>
      <c r="E11" s="34">
        <v>41</v>
      </c>
      <c r="F11" s="34">
        <v>303</v>
      </c>
      <c r="G11" s="34">
        <v>268</v>
      </c>
      <c r="H11" s="34">
        <v>1517</v>
      </c>
      <c r="I11" s="34">
        <v>1499</v>
      </c>
      <c r="J11" s="34">
        <v>3785</v>
      </c>
      <c r="K11" s="34">
        <v>3604</v>
      </c>
      <c r="L11" s="34">
        <v>1705</v>
      </c>
      <c r="M11" s="35">
        <v>3679</v>
      </c>
      <c r="N11" s="36">
        <v>1081</v>
      </c>
      <c r="O11" s="37">
        <v>2210</v>
      </c>
      <c r="P11" s="1"/>
    </row>
    <row r="12" spans="1:16" ht="15" customHeight="1">
      <c r="A12" s="1"/>
      <c r="B12" s="8" t="s">
        <v>21</v>
      </c>
      <c r="C12" s="51">
        <f t="shared" ref="C12:C36" si="1">SUM(D12:M12)</f>
        <v>9971</v>
      </c>
      <c r="D12" s="9">
        <v>15</v>
      </c>
      <c r="E12" s="10">
        <v>20</v>
      </c>
      <c r="F12" s="10">
        <v>155</v>
      </c>
      <c r="G12" s="10">
        <v>116</v>
      </c>
      <c r="H12" s="10">
        <v>798</v>
      </c>
      <c r="I12" s="10">
        <v>782</v>
      </c>
      <c r="J12" s="10">
        <v>2741</v>
      </c>
      <c r="K12" s="10">
        <v>1901</v>
      </c>
      <c r="L12" s="10">
        <v>1269</v>
      </c>
      <c r="M12" s="11">
        <v>2174</v>
      </c>
      <c r="N12" s="12">
        <v>662</v>
      </c>
      <c r="O12" s="13">
        <v>1116</v>
      </c>
      <c r="P12" s="1"/>
    </row>
    <row r="13" spans="1:16" ht="15" customHeight="1">
      <c r="A13" s="1"/>
      <c r="B13" s="8" t="s">
        <v>22</v>
      </c>
      <c r="C13" s="51">
        <f t="shared" si="1"/>
        <v>13432</v>
      </c>
      <c r="D13" s="9">
        <v>38</v>
      </c>
      <c r="E13" s="10">
        <v>33</v>
      </c>
      <c r="F13" s="10">
        <v>192</v>
      </c>
      <c r="G13" s="10">
        <v>196</v>
      </c>
      <c r="H13" s="10">
        <v>943</v>
      </c>
      <c r="I13" s="10">
        <v>984</v>
      </c>
      <c r="J13" s="10">
        <v>3323</v>
      </c>
      <c r="K13" s="10">
        <v>2647</v>
      </c>
      <c r="L13" s="10">
        <v>1752</v>
      </c>
      <c r="M13" s="11">
        <v>3324</v>
      </c>
      <c r="N13" s="12">
        <v>1141</v>
      </c>
      <c r="O13" s="13">
        <v>1965</v>
      </c>
      <c r="P13" s="1"/>
    </row>
    <row r="14" spans="1:16" ht="15" customHeight="1">
      <c r="A14" s="1"/>
      <c r="B14" s="8" t="s">
        <v>23</v>
      </c>
      <c r="C14" s="51">
        <f t="shared" si="1"/>
        <v>5753</v>
      </c>
      <c r="D14" s="9">
        <v>11</v>
      </c>
      <c r="E14" s="10">
        <v>14</v>
      </c>
      <c r="F14" s="10">
        <v>54</v>
      </c>
      <c r="G14" s="10">
        <v>59</v>
      </c>
      <c r="H14" s="10">
        <v>373</v>
      </c>
      <c r="I14" s="10">
        <v>361</v>
      </c>
      <c r="J14" s="10">
        <v>1404</v>
      </c>
      <c r="K14" s="10">
        <v>1027</v>
      </c>
      <c r="L14" s="10">
        <v>900</v>
      </c>
      <c r="M14" s="11">
        <v>1550</v>
      </c>
      <c r="N14" s="12">
        <v>585</v>
      </c>
      <c r="O14" s="13">
        <v>939</v>
      </c>
      <c r="P14" s="1"/>
    </row>
    <row r="15" spans="1:16" ht="15" customHeight="1">
      <c r="A15" s="1"/>
      <c r="B15" s="8" t="s">
        <v>24</v>
      </c>
      <c r="C15" s="51">
        <f t="shared" si="1"/>
        <v>49798</v>
      </c>
      <c r="D15" s="9">
        <v>174</v>
      </c>
      <c r="E15" s="10">
        <v>169</v>
      </c>
      <c r="F15" s="10">
        <v>924</v>
      </c>
      <c r="G15" s="10">
        <v>848</v>
      </c>
      <c r="H15" s="10">
        <v>4205</v>
      </c>
      <c r="I15" s="10">
        <v>4078</v>
      </c>
      <c r="J15" s="10">
        <v>12762</v>
      </c>
      <c r="K15" s="10">
        <v>11070</v>
      </c>
      <c r="L15" s="10">
        <v>4898</v>
      </c>
      <c r="M15" s="11">
        <v>10670</v>
      </c>
      <c r="N15" s="12">
        <v>3113</v>
      </c>
      <c r="O15" s="13">
        <v>6473</v>
      </c>
      <c r="P15" s="1"/>
    </row>
    <row r="16" spans="1:16" ht="15" customHeight="1">
      <c r="A16" s="1"/>
      <c r="B16" s="8" t="s">
        <v>25</v>
      </c>
      <c r="C16" s="51">
        <f t="shared" si="1"/>
        <v>11630</v>
      </c>
      <c r="D16" s="9">
        <v>38</v>
      </c>
      <c r="E16" s="10">
        <v>26</v>
      </c>
      <c r="F16" s="10">
        <v>212</v>
      </c>
      <c r="G16" s="10">
        <v>170</v>
      </c>
      <c r="H16" s="10">
        <v>1066</v>
      </c>
      <c r="I16" s="10">
        <v>970</v>
      </c>
      <c r="J16" s="10">
        <v>2963</v>
      </c>
      <c r="K16" s="10">
        <v>2316</v>
      </c>
      <c r="L16" s="10">
        <v>1362</v>
      </c>
      <c r="M16" s="11">
        <v>2507</v>
      </c>
      <c r="N16" s="12">
        <v>816</v>
      </c>
      <c r="O16" s="13">
        <v>1337</v>
      </c>
      <c r="P16" s="1"/>
    </row>
    <row r="17" spans="1:16" ht="15" customHeight="1">
      <c r="A17" s="1"/>
      <c r="B17" s="8" t="s">
        <v>26</v>
      </c>
      <c r="C17" s="51">
        <f t="shared" si="1"/>
        <v>10198</v>
      </c>
      <c r="D17" s="9">
        <v>29</v>
      </c>
      <c r="E17" s="10">
        <v>21</v>
      </c>
      <c r="F17" s="10">
        <v>124</v>
      </c>
      <c r="G17" s="10">
        <v>114</v>
      </c>
      <c r="H17" s="10">
        <v>623</v>
      </c>
      <c r="I17" s="10">
        <v>601</v>
      </c>
      <c r="J17" s="10">
        <v>2674</v>
      </c>
      <c r="K17" s="10">
        <v>1883</v>
      </c>
      <c r="L17" s="10">
        <v>1459</v>
      </c>
      <c r="M17" s="11">
        <v>2670</v>
      </c>
      <c r="N17" s="12">
        <v>892</v>
      </c>
      <c r="O17" s="13">
        <v>1535</v>
      </c>
      <c r="P17" s="1"/>
    </row>
    <row r="18" spans="1:16" ht="15" customHeight="1">
      <c r="A18" s="1"/>
      <c r="B18" s="8" t="s">
        <v>27</v>
      </c>
      <c r="C18" s="51">
        <f t="shared" si="1"/>
        <v>40802</v>
      </c>
      <c r="D18" s="9">
        <v>213</v>
      </c>
      <c r="E18" s="10">
        <v>156</v>
      </c>
      <c r="F18" s="10">
        <v>864</v>
      </c>
      <c r="G18" s="10">
        <v>875</v>
      </c>
      <c r="H18" s="10">
        <v>3745</v>
      </c>
      <c r="I18" s="10">
        <v>3385</v>
      </c>
      <c r="J18" s="10">
        <v>10726</v>
      </c>
      <c r="K18" s="10">
        <v>9057</v>
      </c>
      <c r="L18" s="10">
        <v>3803</v>
      </c>
      <c r="M18" s="11">
        <v>7978</v>
      </c>
      <c r="N18" s="12">
        <v>2289</v>
      </c>
      <c r="O18" s="13">
        <v>4497</v>
      </c>
      <c r="P18" s="1"/>
    </row>
    <row r="19" spans="1:16" ht="15" customHeight="1">
      <c r="A19" s="1"/>
      <c r="B19" s="8" t="s">
        <v>28</v>
      </c>
      <c r="C19" s="51">
        <f t="shared" si="1"/>
        <v>21035</v>
      </c>
      <c r="D19" s="9">
        <v>90</v>
      </c>
      <c r="E19" s="10">
        <v>73</v>
      </c>
      <c r="F19" s="10">
        <v>362</v>
      </c>
      <c r="G19" s="10">
        <v>338</v>
      </c>
      <c r="H19" s="10">
        <v>1838</v>
      </c>
      <c r="I19" s="10">
        <v>1813</v>
      </c>
      <c r="J19" s="10">
        <v>5593</v>
      </c>
      <c r="K19" s="10">
        <v>4485</v>
      </c>
      <c r="L19" s="10">
        <v>2097</v>
      </c>
      <c r="M19" s="11">
        <v>4346</v>
      </c>
      <c r="N19" s="12">
        <v>1359</v>
      </c>
      <c r="O19" s="13">
        <v>2706</v>
      </c>
      <c r="P19" s="1"/>
    </row>
    <row r="20" spans="1:16" ht="15" customHeight="1">
      <c r="A20" s="1"/>
      <c r="B20" s="8" t="s">
        <v>29</v>
      </c>
      <c r="C20" s="51">
        <f t="shared" si="1"/>
        <v>28353</v>
      </c>
      <c r="D20" s="9">
        <v>92</v>
      </c>
      <c r="E20" s="10">
        <v>108</v>
      </c>
      <c r="F20" s="10">
        <v>494</v>
      </c>
      <c r="G20" s="10">
        <v>445</v>
      </c>
      <c r="H20" s="10">
        <v>2318</v>
      </c>
      <c r="I20" s="10">
        <v>2124</v>
      </c>
      <c r="J20" s="10">
        <v>7624</v>
      </c>
      <c r="K20" s="10">
        <v>6025</v>
      </c>
      <c r="L20" s="10">
        <v>3049</v>
      </c>
      <c r="M20" s="11">
        <v>6074</v>
      </c>
      <c r="N20" s="12">
        <v>1844</v>
      </c>
      <c r="O20" s="13">
        <v>3531</v>
      </c>
      <c r="P20" s="1"/>
    </row>
    <row r="21" spans="1:16" ht="15" customHeight="1">
      <c r="A21" s="1"/>
      <c r="B21" s="8" t="s">
        <v>30</v>
      </c>
      <c r="C21" s="51">
        <f t="shared" si="1"/>
        <v>13874</v>
      </c>
      <c r="D21" s="9">
        <v>48</v>
      </c>
      <c r="E21" s="10">
        <v>42</v>
      </c>
      <c r="F21" s="10">
        <v>244</v>
      </c>
      <c r="G21" s="10">
        <v>228</v>
      </c>
      <c r="H21" s="10">
        <v>1080</v>
      </c>
      <c r="I21" s="10">
        <v>1047</v>
      </c>
      <c r="J21" s="10">
        <v>3443</v>
      </c>
      <c r="K21" s="10">
        <v>2913</v>
      </c>
      <c r="L21" s="10">
        <v>1544</v>
      </c>
      <c r="M21" s="11">
        <v>3285</v>
      </c>
      <c r="N21" s="12">
        <v>1005</v>
      </c>
      <c r="O21" s="13">
        <v>2044</v>
      </c>
      <c r="P21" s="1"/>
    </row>
    <row r="22" spans="1:16" ht="15" customHeight="1">
      <c r="A22" s="1"/>
      <c r="B22" s="8" t="s">
        <v>31</v>
      </c>
      <c r="C22" s="51">
        <f t="shared" si="1"/>
        <v>12210</v>
      </c>
      <c r="D22" s="9">
        <v>30</v>
      </c>
      <c r="E22" s="10">
        <v>26</v>
      </c>
      <c r="F22" s="10">
        <v>181</v>
      </c>
      <c r="G22" s="10">
        <v>184</v>
      </c>
      <c r="H22" s="10">
        <v>883</v>
      </c>
      <c r="I22" s="10">
        <v>812</v>
      </c>
      <c r="J22" s="10">
        <v>2985</v>
      </c>
      <c r="K22" s="10">
        <v>2410</v>
      </c>
      <c r="L22" s="10">
        <v>1644</v>
      </c>
      <c r="M22" s="11">
        <v>3055</v>
      </c>
      <c r="N22" s="12">
        <v>1062</v>
      </c>
      <c r="O22" s="13">
        <v>1801</v>
      </c>
      <c r="P22" s="1"/>
    </row>
    <row r="23" spans="1:16" ht="15" customHeight="1">
      <c r="A23" s="1"/>
      <c r="B23" s="8" t="s">
        <v>32</v>
      </c>
      <c r="C23" s="51">
        <f t="shared" si="1"/>
        <v>13898</v>
      </c>
      <c r="D23" s="9">
        <v>34</v>
      </c>
      <c r="E23" s="10">
        <v>48</v>
      </c>
      <c r="F23" s="10">
        <v>213</v>
      </c>
      <c r="G23" s="10">
        <v>202</v>
      </c>
      <c r="H23" s="10">
        <v>1057</v>
      </c>
      <c r="I23" s="10">
        <v>1058</v>
      </c>
      <c r="J23" s="10">
        <v>3913</v>
      </c>
      <c r="K23" s="10">
        <v>2727</v>
      </c>
      <c r="L23" s="10">
        <v>1611</v>
      </c>
      <c r="M23" s="11">
        <v>3035</v>
      </c>
      <c r="N23" s="12">
        <v>923</v>
      </c>
      <c r="O23" s="13">
        <v>1632</v>
      </c>
      <c r="P23" s="1"/>
    </row>
    <row r="24" spans="1:16" ht="15" customHeight="1">
      <c r="A24" s="1"/>
      <c r="B24" s="8" t="s">
        <v>33</v>
      </c>
      <c r="C24" s="51">
        <f t="shared" si="1"/>
        <v>4528</v>
      </c>
      <c r="D24" s="9">
        <v>6</v>
      </c>
      <c r="E24" s="10">
        <v>7</v>
      </c>
      <c r="F24" s="10">
        <v>55</v>
      </c>
      <c r="G24" s="10">
        <v>55</v>
      </c>
      <c r="H24" s="10">
        <v>303</v>
      </c>
      <c r="I24" s="10">
        <v>273</v>
      </c>
      <c r="J24" s="10">
        <v>1238</v>
      </c>
      <c r="K24" s="10">
        <v>851</v>
      </c>
      <c r="L24" s="10">
        <v>597</v>
      </c>
      <c r="M24" s="11">
        <v>1143</v>
      </c>
      <c r="N24" s="12">
        <v>371</v>
      </c>
      <c r="O24" s="13">
        <v>646</v>
      </c>
      <c r="P24" s="1"/>
    </row>
    <row r="25" spans="1:16" ht="15" customHeight="1">
      <c r="A25" s="1"/>
      <c r="B25" s="8" t="s">
        <v>34</v>
      </c>
      <c r="C25" s="51">
        <f t="shared" si="1"/>
        <v>16405</v>
      </c>
      <c r="D25" s="9">
        <v>61</v>
      </c>
      <c r="E25" s="10">
        <v>50</v>
      </c>
      <c r="F25" s="10">
        <v>247</v>
      </c>
      <c r="G25" s="10">
        <v>249</v>
      </c>
      <c r="H25" s="10">
        <v>1349</v>
      </c>
      <c r="I25" s="10">
        <v>1279</v>
      </c>
      <c r="J25" s="10">
        <v>4723</v>
      </c>
      <c r="K25" s="10">
        <v>3410</v>
      </c>
      <c r="L25" s="10">
        <v>1786</v>
      </c>
      <c r="M25" s="11">
        <v>3251</v>
      </c>
      <c r="N25" s="12">
        <v>913</v>
      </c>
      <c r="O25" s="13">
        <v>1553</v>
      </c>
      <c r="P25" s="1"/>
    </row>
    <row r="26" spans="1:16" ht="15" customHeight="1">
      <c r="A26" s="1"/>
      <c r="B26" s="8" t="s">
        <v>35</v>
      </c>
      <c r="C26" s="51">
        <f t="shared" si="1"/>
        <v>8149</v>
      </c>
      <c r="D26" s="9">
        <v>31</v>
      </c>
      <c r="E26" s="10">
        <v>33</v>
      </c>
      <c r="F26" s="10">
        <v>133</v>
      </c>
      <c r="G26" s="10">
        <v>140</v>
      </c>
      <c r="H26" s="10">
        <v>646</v>
      </c>
      <c r="I26" s="10">
        <v>627</v>
      </c>
      <c r="J26" s="10">
        <v>2195</v>
      </c>
      <c r="K26" s="10">
        <v>1617</v>
      </c>
      <c r="L26" s="10">
        <v>961</v>
      </c>
      <c r="M26" s="11">
        <v>1766</v>
      </c>
      <c r="N26" s="12">
        <v>568</v>
      </c>
      <c r="O26" s="13">
        <v>990</v>
      </c>
      <c r="P26" s="1"/>
    </row>
    <row r="27" spans="1:16" ht="15" customHeight="1">
      <c r="A27" s="1"/>
      <c r="B27" s="8" t="s">
        <v>36</v>
      </c>
      <c r="C27" s="51">
        <f t="shared" si="1"/>
        <v>43662</v>
      </c>
      <c r="D27" s="9">
        <v>164</v>
      </c>
      <c r="E27" s="10">
        <v>171</v>
      </c>
      <c r="F27" s="10">
        <v>789</v>
      </c>
      <c r="G27" s="10">
        <v>742</v>
      </c>
      <c r="H27" s="10">
        <v>3702</v>
      </c>
      <c r="I27" s="10">
        <v>3667</v>
      </c>
      <c r="J27" s="10">
        <v>11424</v>
      </c>
      <c r="K27" s="10">
        <v>9873</v>
      </c>
      <c r="L27" s="10">
        <v>4074</v>
      </c>
      <c r="M27" s="11">
        <v>9056</v>
      </c>
      <c r="N27" s="12">
        <v>2552</v>
      </c>
      <c r="O27" s="13">
        <v>5266</v>
      </c>
      <c r="P27" s="1"/>
    </row>
    <row r="28" spans="1:16" ht="15" customHeight="1">
      <c r="A28" s="1"/>
      <c r="B28" s="8" t="s">
        <v>37</v>
      </c>
      <c r="C28" s="51">
        <f t="shared" si="1"/>
        <v>6967</v>
      </c>
      <c r="D28" s="9">
        <v>16</v>
      </c>
      <c r="E28" s="10">
        <v>15</v>
      </c>
      <c r="F28" s="10">
        <v>79</v>
      </c>
      <c r="G28" s="10">
        <v>82</v>
      </c>
      <c r="H28" s="10">
        <v>467</v>
      </c>
      <c r="I28" s="10">
        <v>452</v>
      </c>
      <c r="J28" s="10">
        <v>1909</v>
      </c>
      <c r="K28" s="10">
        <v>1284</v>
      </c>
      <c r="L28" s="10">
        <v>973</v>
      </c>
      <c r="M28" s="11">
        <v>1690</v>
      </c>
      <c r="N28" s="12">
        <v>553</v>
      </c>
      <c r="O28" s="13">
        <v>949</v>
      </c>
      <c r="P28" s="1"/>
    </row>
    <row r="29" spans="1:16" ht="15" customHeight="1">
      <c r="A29" s="1"/>
      <c r="B29" s="8" t="s">
        <v>38</v>
      </c>
      <c r="C29" s="51">
        <f t="shared" si="1"/>
        <v>10647</v>
      </c>
      <c r="D29" s="9">
        <v>30</v>
      </c>
      <c r="E29" s="10">
        <v>31</v>
      </c>
      <c r="F29" s="10">
        <v>163</v>
      </c>
      <c r="G29" s="10">
        <v>176</v>
      </c>
      <c r="H29" s="10">
        <v>903</v>
      </c>
      <c r="I29" s="10">
        <v>821</v>
      </c>
      <c r="J29" s="10">
        <v>2734</v>
      </c>
      <c r="K29" s="10">
        <v>2109</v>
      </c>
      <c r="L29" s="10">
        <v>1319</v>
      </c>
      <c r="M29" s="11">
        <v>2361</v>
      </c>
      <c r="N29" s="12">
        <v>820</v>
      </c>
      <c r="O29" s="13">
        <v>1358</v>
      </c>
      <c r="P29" s="1"/>
    </row>
    <row r="30" spans="1:16" ht="15" customHeight="1">
      <c r="A30" s="1"/>
      <c r="B30" s="8" t="s">
        <v>39</v>
      </c>
      <c r="C30" s="51">
        <f t="shared" si="1"/>
        <v>19390</v>
      </c>
      <c r="D30" s="9">
        <v>65</v>
      </c>
      <c r="E30" s="10">
        <v>52</v>
      </c>
      <c r="F30" s="10">
        <v>322</v>
      </c>
      <c r="G30" s="10">
        <v>274</v>
      </c>
      <c r="H30" s="10">
        <v>1532</v>
      </c>
      <c r="I30" s="10">
        <v>1491</v>
      </c>
      <c r="J30" s="10">
        <v>5124</v>
      </c>
      <c r="K30" s="10">
        <v>4078</v>
      </c>
      <c r="L30" s="10">
        <v>2250</v>
      </c>
      <c r="M30" s="11">
        <v>4202</v>
      </c>
      <c r="N30" s="12">
        <v>1359</v>
      </c>
      <c r="O30" s="13">
        <v>2353</v>
      </c>
      <c r="P30" s="1"/>
    </row>
    <row r="31" spans="1:16" ht="15" customHeight="1">
      <c r="A31" s="1"/>
      <c r="B31" s="8" t="s">
        <v>40</v>
      </c>
      <c r="C31" s="51">
        <f t="shared" si="1"/>
        <v>6067</v>
      </c>
      <c r="D31" s="9">
        <v>11</v>
      </c>
      <c r="E31" s="10">
        <v>16</v>
      </c>
      <c r="F31" s="10">
        <v>68</v>
      </c>
      <c r="G31" s="10">
        <v>53</v>
      </c>
      <c r="H31" s="10">
        <v>401</v>
      </c>
      <c r="I31" s="10">
        <v>403</v>
      </c>
      <c r="J31" s="10">
        <v>1534</v>
      </c>
      <c r="K31" s="10">
        <v>1084</v>
      </c>
      <c r="L31" s="10">
        <v>887</v>
      </c>
      <c r="M31" s="11">
        <v>1610</v>
      </c>
      <c r="N31" s="12">
        <v>555</v>
      </c>
      <c r="O31" s="13">
        <v>981</v>
      </c>
      <c r="P31" s="1"/>
    </row>
    <row r="32" spans="1:16" ht="15" customHeight="1">
      <c r="A32" s="1"/>
      <c r="B32" s="8" t="s">
        <v>41</v>
      </c>
      <c r="C32" s="51">
        <f t="shared" si="1"/>
        <v>13352</v>
      </c>
      <c r="D32" s="9">
        <v>43</v>
      </c>
      <c r="E32" s="10">
        <v>43</v>
      </c>
      <c r="F32" s="10">
        <v>224</v>
      </c>
      <c r="G32" s="10">
        <v>187</v>
      </c>
      <c r="H32" s="10">
        <v>1039</v>
      </c>
      <c r="I32" s="10">
        <v>964</v>
      </c>
      <c r="J32" s="10">
        <v>3360</v>
      </c>
      <c r="K32" s="10">
        <v>2637</v>
      </c>
      <c r="L32" s="10">
        <v>1607</v>
      </c>
      <c r="M32" s="11">
        <v>3248</v>
      </c>
      <c r="N32" s="12">
        <v>1045</v>
      </c>
      <c r="O32" s="13">
        <v>2010</v>
      </c>
      <c r="P32" s="1"/>
    </row>
    <row r="33" spans="1:16" ht="15" customHeight="1">
      <c r="A33" s="1"/>
      <c r="B33" s="8" t="s">
        <v>42</v>
      </c>
      <c r="C33" s="51">
        <f t="shared" si="1"/>
        <v>11751</v>
      </c>
      <c r="D33" s="9">
        <v>21</v>
      </c>
      <c r="E33" s="10">
        <v>25</v>
      </c>
      <c r="F33" s="10">
        <v>134</v>
      </c>
      <c r="G33" s="10">
        <v>141</v>
      </c>
      <c r="H33" s="10">
        <v>809</v>
      </c>
      <c r="I33" s="10">
        <v>756</v>
      </c>
      <c r="J33" s="10">
        <v>3003</v>
      </c>
      <c r="K33" s="10">
        <v>2197</v>
      </c>
      <c r="L33" s="10">
        <v>1596</v>
      </c>
      <c r="M33" s="11">
        <v>3069</v>
      </c>
      <c r="N33" s="12">
        <v>1008</v>
      </c>
      <c r="O33" s="13">
        <v>1869</v>
      </c>
      <c r="P33" s="1"/>
    </row>
    <row r="34" spans="1:16" ht="15" customHeight="1">
      <c r="A34" s="1"/>
      <c r="B34" s="8" t="s">
        <v>43</v>
      </c>
      <c r="C34" s="51">
        <f t="shared" si="1"/>
        <v>11111</v>
      </c>
      <c r="D34" s="9">
        <v>31</v>
      </c>
      <c r="E34" s="10">
        <v>42</v>
      </c>
      <c r="F34" s="10">
        <v>172</v>
      </c>
      <c r="G34" s="10">
        <v>161</v>
      </c>
      <c r="H34" s="10">
        <v>958</v>
      </c>
      <c r="I34" s="10">
        <v>845</v>
      </c>
      <c r="J34" s="10">
        <v>2828</v>
      </c>
      <c r="K34" s="10">
        <v>2387</v>
      </c>
      <c r="L34" s="10">
        <v>1183</v>
      </c>
      <c r="M34" s="11">
        <v>2504</v>
      </c>
      <c r="N34" s="12">
        <v>762</v>
      </c>
      <c r="O34" s="13">
        <v>1549</v>
      </c>
      <c r="P34" s="1"/>
    </row>
    <row r="35" spans="1:16" ht="15" customHeight="1">
      <c r="A35" s="1"/>
      <c r="B35" s="8" t="s">
        <v>44</v>
      </c>
      <c r="C35" s="51">
        <f t="shared" si="1"/>
        <v>26746</v>
      </c>
      <c r="D35" s="9">
        <v>95</v>
      </c>
      <c r="E35" s="10">
        <v>75</v>
      </c>
      <c r="F35" s="10">
        <v>472</v>
      </c>
      <c r="G35" s="10">
        <v>482</v>
      </c>
      <c r="H35" s="10">
        <v>2123</v>
      </c>
      <c r="I35" s="10">
        <v>1984</v>
      </c>
      <c r="J35" s="10">
        <v>7998</v>
      </c>
      <c r="K35" s="10">
        <v>5536</v>
      </c>
      <c r="L35" s="10">
        <v>2683</v>
      </c>
      <c r="M35" s="11">
        <v>5298</v>
      </c>
      <c r="N35" s="12">
        <v>1674</v>
      </c>
      <c r="O35" s="13">
        <v>3122</v>
      </c>
      <c r="P35" s="1"/>
    </row>
    <row r="36" spans="1:16" ht="15" customHeight="1">
      <c r="A36" s="1"/>
      <c r="B36" s="14" t="s">
        <v>68</v>
      </c>
      <c r="C36" s="51">
        <f t="shared" si="1"/>
        <v>2324</v>
      </c>
      <c r="D36" s="15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1268</v>
      </c>
      <c r="K36" s="16">
        <v>409</v>
      </c>
      <c r="L36" s="16">
        <v>264</v>
      </c>
      <c r="M36" s="17">
        <v>383</v>
      </c>
      <c r="N36" s="18">
        <v>160</v>
      </c>
      <c r="O36" s="19">
        <v>217</v>
      </c>
      <c r="P36" s="1"/>
    </row>
    <row r="37" spans="1:16" ht="15" customHeight="1">
      <c r="A37" s="1"/>
      <c r="B37" s="26" t="s">
        <v>45</v>
      </c>
      <c r="C37" s="49">
        <f>SUM(D37:M37)</f>
        <v>364246</v>
      </c>
      <c r="D37" s="27">
        <f>SUM(D38:D47)</f>
        <v>1494</v>
      </c>
      <c r="E37" s="28">
        <f t="shared" ref="E37:O37" si="2">SUM(E38:E47)</f>
        <v>1354</v>
      </c>
      <c r="F37" s="28">
        <f t="shared" si="2"/>
        <v>7717</v>
      </c>
      <c r="G37" s="28">
        <f t="shared" si="2"/>
        <v>7380</v>
      </c>
      <c r="H37" s="28">
        <f t="shared" si="2"/>
        <v>31790</v>
      </c>
      <c r="I37" s="28">
        <f t="shared" si="2"/>
        <v>31037</v>
      </c>
      <c r="J37" s="28">
        <f t="shared" si="2"/>
        <v>95933</v>
      </c>
      <c r="K37" s="28">
        <f t="shared" si="2"/>
        <v>96185</v>
      </c>
      <c r="L37" s="28">
        <f t="shared" si="2"/>
        <v>26900</v>
      </c>
      <c r="M37" s="31">
        <f t="shared" si="2"/>
        <v>64456</v>
      </c>
      <c r="N37" s="27">
        <f t="shared" si="2"/>
        <v>17581</v>
      </c>
      <c r="O37" s="31">
        <f t="shared" si="2"/>
        <v>38607</v>
      </c>
      <c r="P37" s="48"/>
    </row>
    <row r="38" spans="1:16" ht="15" customHeight="1">
      <c r="A38" s="1"/>
      <c r="B38" s="32" t="s">
        <v>46</v>
      </c>
      <c r="C38" s="50">
        <f>SUM(D38:M38)</f>
        <v>29518</v>
      </c>
      <c r="D38" s="33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10104</v>
      </c>
      <c r="K38" s="34">
        <v>10572</v>
      </c>
      <c r="L38" s="34">
        <v>2568</v>
      </c>
      <c r="M38" s="35">
        <v>6274</v>
      </c>
      <c r="N38" s="36">
        <v>1680</v>
      </c>
      <c r="O38" s="37">
        <v>3605</v>
      </c>
      <c r="P38" s="1"/>
    </row>
    <row r="39" spans="1:16" ht="15" customHeight="1">
      <c r="A39" s="1"/>
      <c r="B39" s="8" t="s">
        <v>47</v>
      </c>
      <c r="C39" s="51">
        <f t="shared" ref="C39:C47" si="3">SUM(D39:M39)</f>
        <v>57703</v>
      </c>
      <c r="D39" s="9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18130</v>
      </c>
      <c r="K39" s="10">
        <v>18881</v>
      </c>
      <c r="L39" s="10">
        <v>5793</v>
      </c>
      <c r="M39" s="11">
        <v>14899</v>
      </c>
      <c r="N39" s="12">
        <v>3963</v>
      </c>
      <c r="O39" s="13">
        <v>9366</v>
      </c>
      <c r="P39" s="1"/>
    </row>
    <row r="40" spans="1:16" ht="15" customHeight="1">
      <c r="A40" s="1"/>
      <c r="B40" s="8" t="s">
        <v>48</v>
      </c>
      <c r="C40" s="51">
        <f t="shared" si="3"/>
        <v>38764</v>
      </c>
      <c r="D40" s="9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13241</v>
      </c>
      <c r="K40" s="10">
        <v>13864</v>
      </c>
      <c r="L40" s="10">
        <v>3236</v>
      </c>
      <c r="M40" s="11">
        <v>8423</v>
      </c>
      <c r="N40" s="12">
        <v>2042</v>
      </c>
      <c r="O40" s="13">
        <v>5018</v>
      </c>
      <c r="P40" s="1"/>
    </row>
    <row r="41" spans="1:16" ht="15" customHeight="1">
      <c r="A41" s="1"/>
      <c r="B41" s="8" t="s">
        <v>49</v>
      </c>
      <c r="C41" s="51">
        <f t="shared" si="3"/>
        <v>80974</v>
      </c>
      <c r="D41" s="9">
        <v>344</v>
      </c>
      <c r="E41" s="10">
        <v>287</v>
      </c>
      <c r="F41" s="10">
        <v>1383</v>
      </c>
      <c r="G41" s="10">
        <v>1340</v>
      </c>
      <c r="H41" s="10">
        <v>5483</v>
      </c>
      <c r="I41" s="10">
        <v>5327</v>
      </c>
      <c r="J41" s="10">
        <v>22427</v>
      </c>
      <c r="K41" s="10">
        <v>23277</v>
      </c>
      <c r="L41" s="10">
        <v>5992</v>
      </c>
      <c r="M41" s="11">
        <v>15114</v>
      </c>
      <c r="N41" s="12">
        <v>3838</v>
      </c>
      <c r="O41" s="13">
        <v>8997</v>
      </c>
      <c r="P41" s="1"/>
    </row>
    <row r="42" spans="1:16" ht="15" customHeight="1">
      <c r="A42" s="1"/>
      <c r="B42" s="8" t="s">
        <v>50</v>
      </c>
      <c r="C42" s="51">
        <f t="shared" si="3"/>
        <v>66843</v>
      </c>
      <c r="D42" s="9">
        <v>343</v>
      </c>
      <c r="E42" s="10">
        <v>303</v>
      </c>
      <c r="F42" s="10">
        <v>1722</v>
      </c>
      <c r="G42" s="10">
        <v>1613</v>
      </c>
      <c r="H42" s="10">
        <v>6643</v>
      </c>
      <c r="I42" s="10">
        <v>6394</v>
      </c>
      <c r="J42" s="10">
        <v>16995</v>
      </c>
      <c r="K42" s="10">
        <v>16939</v>
      </c>
      <c r="L42" s="10">
        <v>4620</v>
      </c>
      <c r="M42" s="11">
        <v>11271</v>
      </c>
      <c r="N42" s="12">
        <v>3070</v>
      </c>
      <c r="O42" s="13">
        <v>6741</v>
      </c>
      <c r="P42" s="1"/>
    </row>
    <row r="43" spans="1:16" ht="15" customHeight="1">
      <c r="A43" s="1"/>
      <c r="B43" s="8" t="s">
        <v>51</v>
      </c>
      <c r="C43" s="51">
        <f t="shared" si="3"/>
        <v>9162</v>
      </c>
      <c r="D43" s="9">
        <v>30</v>
      </c>
      <c r="E43" s="10">
        <v>21</v>
      </c>
      <c r="F43" s="10">
        <v>158</v>
      </c>
      <c r="G43" s="10">
        <v>142</v>
      </c>
      <c r="H43" s="10">
        <v>714</v>
      </c>
      <c r="I43" s="10">
        <v>685</v>
      </c>
      <c r="J43" s="10">
        <v>2334</v>
      </c>
      <c r="K43" s="10">
        <v>2487</v>
      </c>
      <c r="L43" s="10">
        <v>805</v>
      </c>
      <c r="M43" s="11">
        <v>1786</v>
      </c>
      <c r="N43" s="12">
        <v>572</v>
      </c>
      <c r="O43" s="13">
        <v>1199</v>
      </c>
      <c r="P43" s="1"/>
    </row>
    <row r="44" spans="1:16">
      <c r="A44" s="1"/>
      <c r="B44" s="20" t="s">
        <v>69</v>
      </c>
      <c r="C44" s="51">
        <f t="shared" si="3"/>
        <v>47840</v>
      </c>
      <c r="D44" s="21">
        <v>777</v>
      </c>
      <c r="E44" s="22">
        <v>743</v>
      </c>
      <c r="F44" s="22">
        <v>4454</v>
      </c>
      <c r="G44" s="22">
        <v>4285</v>
      </c>
      <c r="H44" s="22">
        <v>18950</v>
      </c>
      <c r="I44" s="22">
        <v>18631</v>
      </c>
      <c r="J44" s="22">
        <v>0</v>
      </c>
      <c r="K44" s="22">
        <v>0</v>
      </c>
      <c r="L44" s="22">
        <v>0</v>
      </c>
      <c r="M44" s="23">
        <v>0</v>
      </c>
      <c r="N44" s="24">
        <v>0</v>
      </c>
      <c r="O44" s="25">
        <v>0</v>
      </c>
      <c r="P44" s="1"/>
    </row>
    <row r="45" spans="1:16" ht="15" customHeight="1" thickBot="1">
      <c r="A45" s="1"/>
      <c r="B45" s="14" t="s">
        <v>67</v>
      </c>
      <c r="C45" s="51">
        <f t="shared" si="3"/>
        <v>11952</v>
      </c>
      <c r="D45" s="9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5124</v>
      </c>
      <c r="K45" s="10">
        <v>3248</v>
      </c>
      <c r="L45" s="10">
        <v>1243</v>
      </c>
      <c r="M45" s="11">
        <v>2337</v>
      </c>
      <c r="N45" s="12">
        <v>777</v>
      </c>
      <c r="O45" s="13">
        <v>1280</v>
      </c>
      <c r="P45" s="1"/>
    </row>
    <row r="46" spans="1:16" ht="15" customHeight="1">
      <c r="A46" s="1"/>
      <c r="B46" s="8" t="s">
        <v>52</v>
      </c>
      <c r="C46" s="51">
        <f t="shared" si="3"/>
        <v>15262</v>
      </c>
      <c r="D46" s="9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5043</v>
      </c>
      <c r="K46" s="10">
        <v>5708</v>
      </c>
      <c r="L46" s="10">
        <v>1305</v>
      </c>
      <c r="M46" s="11">
        <v>3206</v>
      </c>
      <c r="N46" s="12">
        <v>864</v>
      </c>
      <c r="O46" s="13">
        <v>1897</v>
      </c>
      <c r="P46" s="1"/>
    </row>
    <row r="47" spans="1:16" ht="15" customHeight="1">
      <c r="A47" s="1"/>
      <c r="B47" s="14" t="s">
        <v>53</v>
      </c>
      <c r="C47" s="51">
        <f t="shared" si="3"/>
        <v>6228</v>
      </c>
      <c r="D47" s="15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2535</v>
      </c>
      <c r="K47" s="16">
        <v>1209</v>
      </c>
      <c r="L47" s="16">
        <v>1338</v>
      </c>
      <c r="M47" s="17">
        <v>1146</v>
      </c>
      <c r="N47" s="18">
        <v>775</v>
      </c>
      <c r="O47" s="19">
        <v>504</v>
      </c>
      <c r="P47" s="1"/>
    </row>
    <row r="48" spans="1:16" ht="15" customHeight="1">
      <c r="A48" s="1"/>
      <c r="B48" s="26" t="s">
        <v>54</v>
      </c>
      <c r="C48" s="49">
        <f>SUM(D48:M48)</f>
        <v>362070</v>
      </c>
      <c r="D48" s="27">
        <f>SUM(D49:D55)</f>
        <v>1390</v>
      </c>
      <c r="E48" s="28">
        <f t="shared" ref="E48:O48" si="4">SUM(E49:E55)</f>
        <v>1322</v>
      </c>
      <c r="F48" s="28">
        <f t="shared" si="4"/>
        <v>7121</v>
      </c>
      <c r="G48" s="28">
        <f t="shared" si="4"/>
        <v>6533</v>
      </c>
      <c r="H48" s="28">
        <f t="shared" si="4"/>
        <v>31110</v>
      </c>
      <c r="I48" s="28">
        <f t="shared" si="4"/>
        <v>29588</v>
      </c>
      <c r="J48" s="28">
        <f t="shared" si="4"/>
        <v>98363</v>
      </c>
      <c r="K48" s="28">
        <f t="shared" si="4"/>
        <v>89974</v>
      </c>
      <c r="L48" s="28">
        <f t="shared" si="4"/>
        <v>28649</v>
      </c>
      <c r="M48" s="31">
        <f t="shared" si="4"/>
        <v>68020</v>
      </c>
      <c r="N48" s="27">
        <f t="shared" si="4"/>
        <v>18565</v>
      </c>
      <c r="O48" s="31">
        <f t="shared" si="4"/>
        <v>40675</v>
      </c>
      <c r="P48" s="1"/>
    </row>
    <row r="49" spans="1:16" ht="15" customHeight="1">
      <c r="A49" s="1"/>
      <c r="B49" s="32" t="s">
        <v>55</v>
      </c>
      <c r="C49" s="50">
        <f>SUM(D49:M49)</f>
        <v>47401</v>
      </c>
      <c r="D49" s="33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23999</v>
      </c>
      <c r="K49" s="34">
        <v>10127</v>
      </c>
      <c r="L49" s="34">
        <v>5608</v>
      </c>
      <c r="M49" s="35">
        <v>7667</v>
      </c>
      <c r="N49" s="36">
        <v>3411</v>
      </c>
      <c r="O49" s="37">
        <v>3873</v>
      </c>
      <c r="P49" s="1"/>
    </row>
    <row r="50" spans="1:16" ht="15" customHeight="1">
      <c r="A50" s="1"/>
      <c r="B50" s="8" t="s">
        <v>56</v>
      </c>
      <c r="C50" s="51">
        <f t="shared" ref="C50:C55" si="5">SUM(D50:M50)</f>
        <v>63934</v>
      </c>
      <c r="D50" s="9">
        <v>245</v>
      </c>
      <c r="E50" s="10">
        <v>261</v>
      </c>
      <c r="F50" s="10">
        <v>1255</v>
      </c>
      <c r="G50" s="10">
        <v>1167</v>
      </c>
      <c r="H50" s="10">
        <v>5287</v>
      </c>
      <c r="I50" s="10">
        <v>4906</v>
      </c>
      <c r="J50" s="10">
        <v>16586</v>
      </c>
      <c r="K50" s="10">
        <v>15833</v>
      </c>
      <c r="L50" s="10">
        <v>5451</v>
      </c>
      <c r="M50" s="11">
        <v>12943</v>
      </c>
      <c r="N50" s="12">
        <v>3381</v>
      </c>
      <c r="O50" s="13">
        <v>7584</v>
      </c>
      <c r="P50" s="1"/>
    </row>
    <row r="51" spans="1:16" ht="15" customHeight="1">
      <c r="A51" s="1"/>
      <c r="B51" s="8" t="s">
        <v>57</v>
      </c>
      <c r="C51" s="51">
        <f t="shared" si="5"/>
        <v>62400</v>
      </c>
      <c r="D51" s="9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20514</v>
      </c>
      <c r="K51" s="10">
        <v>20360</v>
      </c>
      <c r="L51" s="10">
        <v>5818</v>
      </c>
      <c r="M51" s="11">
        <v>15708</v>
      </c>
      <c r="N51" s="12">
        <v>3756</v>
      </c>
      <c r="O51" s="13">
        <v>9559</v>
      </c>
      <c r="P51" s="1"/>
    </row>
    <row r="52" spans="1:16" ht="15" customHeight="1">
      <c r="A52" s="1"/>
      <c r="B52" s="8" t="s">
        <v>58</v>
      </c>
      <c r="C52" s="51">
        <f t="shared" si="5"/>
        <v>76202</v>
      </c>
      <c r="D52" s="9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22481</v>
      </c>
      <c r="K52" s="10">
        <v>24192</v>
      </c>
      <c r="L52" s="10">
        <v>7995</v>
      </c>
      <c r="M52" s="11">
        <v>21534</v>
      </c>
      <c r="N52" s="12">
        <v>5684</v>
      </c>
      <c r="O52" s="13">
        <v>14182</v>
      </c>
      <c r="P52" s="1"/>
    </row>
    <row r="53" spans="1:16" ht="15" customHeight="1">
      <c r="A53" s="1"/>
      <c r="B53" s="8" t="s">
        <v>59</v>
      </c>
      <c r="C53" s="51">
        <f t="shared" si="5"/>
        <v>68377</v>
      </c>
      <c r="D53" s="9">
        <v>400</v>
      </c>
      <c r="E53" s="10">
        <v>363</v>
      </c>
      <c r="F53" s="10">
        <v>2047</v>
      </c>
      <c r="G53" s="10">
        <v>1858</v>
      </c>
      <c r="H53" s="10">
        <v>7909</v>
      </c>
      <c r="I53" s="10">
        <v>7610</v>
      </c>
      <c r="J53" s="10">
        <v>14783</v>
      </c>
      <c r="K53" s="10">
        <v>19462</v>
      </c>
      <c r="L53" s="10">
        <v>3777</v>
      </c>
      <c r="M53" s="11">
        <v>10168</v>
      </c>
      <c r="N53" s="12">
        <v>2333</v>
      </c>
      <c r="O53" s="13">
        <v>5477</v>
      </c>
      <c r="P53" s="1"/>
    </row>
    <row r="54" spans="1:16" ht="15" customHeight="1">
      <c r="A54" s="1"/>
      <c r="B54" s="8" t="s">
        <v>60</v>
      </c>
      <c r="C54" s="51">
        <f t="shared" si="5"/>
        <v>18445</v>
      </c>
      <c r="D54" s="9">
        <v>337</v>
      </c>
      <c r="E54" s="10">
        <v>300</v>
      </c>
      <c r="F54" s="10">
        <v>1603</v>
      </c>
      <c r="G54" s="10">
        <v>1444</v>
      </c>
      <c r="H54" s="10">
        <v>7566</v>
      </c>
      <c r="I54" s="10">
        <v>7195</v>
      </c>
      <c r="J54" s="10">
        <v>0</v>
      </c>
      <c r="K54" s="10">
        <v>0</v>
      </c>
      <c r="L54" s="10">
        <v>0</v>
      </c>
      <c r="M54" s="11">
        <v>0</v>
      </c>
      <c r="N54" s="12">
        <v>0</v>
      </c>
      <c r="O54" s="13">
        <v>0</v>
      </c>
      <c r="P54" s="1"/>
    </row>
    <row r="55" spans="1:16" ht="15" customHeight="1">
      <c r="A55" s="1"/>
      <c r="B55" s="14" t="s">
        <v>61</v>
      </c>
      <c r="C55" s="51">
        <f t="shared" si="5"/>
        <v>25311</v>
      </c>
      <c r="D55" s="15">
        <v>408</v>
      </c>
      <c r="E55" s="16">
        <v>398</v>
      </c>
      <c r="F55" s="16">
        <v>2216</v>
      </c>
      <c r="G55" s="16">
        <v>2064</v>
      </c>
      <c r="H55" s="16">
        <v>10348</v>
      </c>
      <c r="I55" s="16">
        <v>9877</v>
      </c>
      <c r="J55" s="16">
        <v>0</v>
      </c>
      <c r="K55" s="16">
        <v>0</v>
      </c>
      <c r="L55" s="16">
        <v>0</v>
      </c>
      <c r="M55" s="17">
        <v>0</v>
      </c>
      <c r="N55" s="18">
        <v>0</v>
      </c>
      <c r="O55" s="19">
        <v>0</v>
      </c>
      <c r="P55" s="1"/>
    </row>
    <row r="56" spans="1:16" ht="15" customHeight="1">
      <c r="A56" s="1"/>
      <c r="B56" s="26" t="s">
        <v>62</v>
      </c>
      <c r="C56" s="49">
        <f>SUM(C48,C37,C10)</f>
        <v>1154816</v>
      </c>
      <c r="D56" s="27">
        <f t="shared" ref="D56:O56" si="6">SUM(D48,D37,D10)</f>
        <v>4316</v>
      </c>
      <c r="E56" s="27">
        <f t="shared" si="6"/>
        <v>4013</v>
      </c>
      <c r="F56" s="27">
        <f t="shared" si="6"/>
        <v>22018</v>
      </c>
      <c r="G56" s="27">
        <f t="shared" si="6"/>
        <v>20698</v>
      </c>
      <c r="H56" s="27">
        <f t="shared" si="6"/>
        <v>97578</v>
      </c>
      <c r="I56" s="27">
        <f t="shared" si="6"/>
        <v>93701</v>
      </c>
      <c r="J56" s="27">
        <f t="shared" si="6"/>
        <v>307570</v>
      </c>
      <c r="K56" s="27">
        <f t="shared" si="6"/>
        <v>275696</v>
      </c>
      <c r="L56" s="27">
        <f t="shared" si="6"/>
        <v>102822</v>
      </c>
      <c r="M56" s="31">
        <f t="shared" si="6"/>
        <v>226404</v>
      </c>
      <c r="N56" s="27">
        <f t="shared" si="6"/>
        <v>65258</v>
      </c>
      <c r="O56" s="31">
        <f t="shared" si="6"/>
        <v>133931</v>
      </c>
      <c r="P56" s="1"/>
    </row>
    <row r="57" spans="1:16" ht="15" customHeight="1">
      <c r="A57" s="1"/>
      <c r="B57" s="32" t="s">
        <v>63</v>
      </c>
      <c r="C57" s="50">
        <f>SUM(D57:M57)</f>
        <v>5904</v>
      </c>
      <c r="D57" s="33">
        <v>18</v>
      </c>
      <c r="E57" s="34">
        <v>24</v>
      </c>
      <c r="F57" s="34">
        <v>81</v>
      </c>
      <c r="G57" s="34">
        <v>68</v>
      </c>
      <c r="H57" s="34">
        <v>383</v>
      </c>
      <c r="I57" s="34">
        <v>353</v>
      </c>
      <c r="J57" s="34">
        <v>1578</v>
      </c>
      <c r="K57" s="34">
        <v>1061</v>
      </c>
      <c r="L57" s="34">
        <v>804</v>
      </c>
      <c r="M57" s="35">
        <v>1534</v>
      </c>
      <c r="N57" s="36">
        <v>485</v>
      </c>
      <c r="O57" s="37">
        <v>893</v>
      </c>
      <c r="P57" s="1"/>
    </row>
    <row r="58" spans="1:16" ht="15" customHeight="1">
      <c r="A58" s="1"/>
      <c r="B58" s="38" t="s">
        <v>64</v>
      </c>
      <c r="C58" s="50">
        <f t="shared" ref="C58:C59" si="7">SUM(D58:M58)</f>
        <v>18771</v>
      </c>
      <c r="D58" s="9">
        <f>SUM(D11,D36)</f>
        <v>46</v>
      </c>
      <c r="E58" s="9">
        <f t="shared" ref="E58:O58" si="8">SUM(E11,E36)</f>
        <v>41</v>
      </c>
      <c r="F58" s="9">
        <f t="shared" si="8"/>
        <v>303</v>
      </c>
      <c r="G58" s="9">
        <f t="shared" si="8"/>
        <v>268</v>
      </c>
      <c r="H58" s="9">
        <f t="shared" si="8"/>
        <v>1517</v>
      </c>
      <c r="I58" s="9">
        <f t="shared" si="8"/>
        <v>1499</v>
      </c>
      <c r="J58" s="9">
        <f t="shared" si="8"/>
        <v>5053</v>
      </c>
      <c r="K58" s="9">
        <f t="shared" si="8"/>
        <v>4013</v>
      </c>
      <c r="L58" s="9">
        <f t="shared" si="8"/>
        <v>1969</v>
      </c>
      <c r="M58" s="9">
        <f t="shared" si="8"/>
        <v>4062</v>
      </c>
      <c r="N58" s="9">
        <f t="shared" si="8"/>
        <v>1241</v>
      </c>
      <c r="O58" s="9">
        <f t="shared" si="8"/>
        <v>2427</v>
      </c>
      <c r="P58" s="1"/>
    </row>
    <row r="59" spans="1:16" ht="15" customHeight="1">
      <c r="A59" s="45"/>
      <c r="B59" s="46" t="s">
        <v>65</v>
      </c>
      <c r="C59" s="50">
        <f t="shared" si="7"/>
        <v>399144</v>
      </c>
      <c r="D59" s="39">
        <f>D37+D18-D57</f>
        <v>1689</v>
      </c>
      <c r="E59" s="39">
        <f t="shared" ref="E59:O59" si="9">E37+E18-E57</f>
        <v>1486</v>
      </c>
      <c r="F59" s="39">
        <f t="shared" si="9"/>
        <v>8500</v>
      </c>
      <c r="G59" s="39">
        <f t="shared" si="9"/>
        <v>8187</v>
      </c>
      <c r="H59" s="39">
        <f t="shared" si="9"/>
        <v>35152</v>
      </c>
      <c r="I59" s="39">
        <f t="shared" si="9"/>
        <v>34069</v>
      </c>
      <c r="J59" s="39">
        <f t="shared" si="9"/>
        <v>105081</v>
      </c>
      <c r="K59" s="39">
        <f t="shared" si="9"/>
        <v>104181</v>
      </c>
      <c r="L59" s="39">
        <f t="shared" si="9"/>
        <v>29899</v>
      </c>
      <c r="M59" s="39">
        <f t="shared" si="9"/>
        <v>70900</v>
      </c>
      <c r="N59" s="39">
        <f t="shared" si="9"/>
        <v>19385</v>
      </c>
      <c r="O59" s="39">
        <f t="shared" si="9"/>
        <v>42211</v>
      </c>
      <c r="P59" s="48"/>
    </row>
    <row r="60" spans="1:16" s="41" customFormat="1" ht="15" customHeight="1">
      <c r="A60" s="1"/>
      <c r="B60" s="44" t="s">
        <v>66</v>
      </c>
      <c r="C60" s="52">
        <f>SUM(D60:M60)</f>
        <v>362070</v>
      </c>
      <c r="D60" s="43">
        <f>D48</f>
        <v>1390</v>
      </c>
      <c r="E60" s="42">
        <f t="shared" ref="E60:O60" si="10">E48</f>
        <v>1322</v>
      </c>
      <c r="F60" s="42">
        <f t="shared" si="10"/>
        <v>7121</v>
      </c>
      <c r="G60" s="42">
        <f t="shared" si="10"/>
        <v>6533</v>
      </c>
      <c r="H60" s="42">
        <f t="shared" si="10"/>
        <v>31110</v>
      </c>
      <c r="I60" s="42">
        <f t="shared" si="10"/>
        <v>29588</v>
      </c>
      <c r="J60" s="42">
        <f t="shared" si="10"/>
        <v>98363</v>
      </c>
      <c r="K60" s="42">
        <f t="shared" si="10"/>
        <v>89974</v>
      </c>
      <c r="L60" s="42">
        <f t="shared" si="10"/>
        <v>28649</v>
      </c>
      <c r="M60" s="47">
        <f t="shared" si="10"/>
        <v>68020</v>
      </c>
      <c r="N60" s="43">
        <f t="shared" si="10"/>
        <v>18565</v>
      </c>
      <c r="O60" s="47">
        <f t="shared" si="10"/>
        <v>40675</v>
      </c>
      <c r="P60" s="1"/>
    </row>
    <row r="61" spans="1:16">
      <c r="C61" s="40"/>
    </row>
    <row r="62" spans="1:16">
      <c r="C62" s="40"/>
    </row>
    <row r="64" spans="1:16">
      <c r="C64" s="40"/>
    </row>
  </sheetData>
  <mergeCells count="13">
    <mergeCell ref="B2:O2"/>
    <mergeCell ref="B3:O3"/>
    <mergeCell ref="B5:B9"/>
    <mergeCell ref="C5:M5"/>
    <mergeCell ref="N5:O8"/>
    <mergeCell ref="C6:C9"/>
    <mergeCell ref="D6:M6"/>
    <mergeCell ref="D7:I7"/>
    <mergeCell ref="J7:K7"/>
    <mergeCell ref="L7:M7"/>
    <mergeCell ref="D8:E8"/>
    <mergeCell ref="F8:G8"/>
    <mergeCell ref="H8:I8"/>
  </mergeCells>
  <pageMargins left="0.70866141732283472" right="0.70866141732283472" top="0" bottom="0" header="0.31496062992125984" footer="0.31496062992125984"/>
  <pageSetup paperSize="9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="70" zoomScaleNormal="70" zoomScaleSheetLayoutView="85" workbookViewId="0">
      <selection activeCell="B3" sqref="B3:I3"/>
    </sheetView>
  </sheetViews>
  <sheetFormatPr defaultRowHeight="12.75"/>
  <cols>
    <col min="1" max="1" width="3.28515625" style="41" customWidth="1"/>
    <col min="2" max="2" width="77" style="41" customWidth="1"/>
    <col min="3" max="3" width="12.42578125" style="41" customWidth="1"/>
    <col min="4" max="6" width="9" style="41" customWidth="1"/>
    <col min="7" max="7" width="10.28515625" style="41" bestFit="1" customWidth="1"/>
    <col min="8" max="8" width="10" style="41" customWidth="1"/>
    <col min="9" max="9" width="10.28515625" style="41" bestFit="1" customWidth="1"/>
    <col min="10" max="10" width="3.28515625" style="41" customWidth="1"/>
    <col min="11" max="16384" width="9.140625" style="41"/>
  </cols>
  <sheetData>
    <row r="1" spans="1:10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56" t="s">
        <v>0</v>
      </c>
      <c r="C2" s="57"/>
      <c r="D2" s="57"/>
      <c r="E2" s="57"/>
      <c r="F2" s="57"/>
      <c r="G2" s="57"/>
      <c r="H2" s="57"/>
      <c r="I2" s="57"/>
      <c r="J2" s="1"/>
    </row>
    <row r="3" spans="1:10" ht="44.25" customHeight="1">
      <c r="A3" s="1"/>
      <c r="B3" s="58" t="s">
        <v>79</v>
      </c>
      <c r="C3" s="59"/>
      <c r="D3" s="59"/>
      <c r="E3" s="59"/>
      <c r="F3" s="59"/>
      <c r="G3" s="59"/>
      <c r="H3" s="59"/>
      <c r="I3" s="59"/>
      <c r="J3" s="1"/>
    </row>
    <row r="4" spans="1:10" ht="15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customHeight="1">
      <c r="A5" s="1"/>
      <c r="B5" s="60" t="s">
        <v>2</v>
      </c>
      <c r="C5" s="63" t="s">
        <v>3</v>
      </c>
      <c r="D5" s="64"/>
      <c r="E5" s="64"/>
      <c r="F5" s="64"/>
      <c r="G5" s="64"/>
      <c r="H5" s="65"/>
      <c r="I5" s="67" t="s">
        <v>70</v>
      </c>
      <c r="J5" s="1"/>
    </row>
    <row r="6" spans="1:10" ht="14.25" customHeight="1">
      <c r="A6" s="1"/>
      <c r="B6" s="61"/>
      <c r="C6" s="70" t="s">
        <v>5</v>
      </c>
      <c r="D6" s="74" t="s">
        <v>71</v>
      </c>
      <c r="E6" s="74"/>
      <c r="F6" s="74"/>
      <c r="G6" s="74"/>
      <c r="H6" s="75"/>
      <c r="I6" s="69"/>
      <c r="J6" s="1"/>
    </row>
    <row r="7" spans="1:10" ht="32.25" customHeight="1">
      <c r="A7" s="1"/>
      <c r="B7" s="61"/>
      <c r="C7" s="71"/>
      <c r="D7" s="74" t="s">
        <v>72</v>
      </c>
      <c r="E7" s="74"/>
      <c r="F7" s="74"/>
      <c r="G7" s="54" t="s">
        <v>8</v>
      </c>
      <c r="H7" s="55" t="s">
        <v>73</v>
      </c>
      <c r="I7" s="69"/>
      <c r="J7" s="1"/>
    </row>
    <row r="8" spans="1:10" ht="27" customHeight="1">
      <c r="A8" s="1"/>
      <c r="B8" s="61"/>
      <c r="C8" s="71"/>
      <c r="D8" s="54" t="s">
        <v>74</v>
      </c>
      <c r="E8" s="54" t="s">
        <v>75</v>
      </c>
      <c r="F8" s="54" t="s">
        <v>76</v>
      </c>
      <c r="G8" s="53" t="s">
        <v>14</v>
      </c>
      <c r="H8" s="3" t="s">
        <v>16</v>
      </c>
      <c r="I8" s="69"/>
      <c r="J8" s="1"/>
    </row>
    <row r="9" spans="1:10" ht="15" customHeight="1" thickBot="1">
      <c r="A9" s="1"/>
      <c r="B9" s="62"/>
      <c r="C9" s="72"/>
      <c r="D9" s="4" t="s">
        <v>18</v>
      </c>
      <c r="E9" s="4" t="s">
        <v>18</v>
      </c>
      <c r="F9" s="4" t="s">
        <v>18</v>
      </c>
      <c r="G9" s="4" t="s">
        <v>18</v>
      </c>
      <c r="H9" s="5" t="s">
        <v>18</v>
      </c>
      <c r="I9" s="7" t="s">
        <v>18</v>
      </c>
      <c r="J9" s="1"/>
    </row>
    <row r="10" spans="1:10" ht="15" customHeight="1" thickBot="1">
      <c r="A10" s="1"/>
      <c r="B10" s="26" t="s">
        <v>19</v>
      </c>
      <c r="C10" s="77">
        <f t="shared" ref="C10:C50" si="0">SUM(D10:H10)</f>
        <v>224663</v>
      </c>
      <c r="D10" s="78">
        <f t="shared" ref="D10:I10" si="1">SUM(D11:D36)</f>
        <v>1337</v>
      </c>
      <c r="E10" s="78">
        <f t="shared" si="1"/>
        <v>6785</v>
      </c>
      <c r="F10" s="78">
        <f t="shared" si="1"/>
        <v>33076</v>
      </c>
      <c r="G10" s="78">
        <f t="shared" si="1"/>
        <v>89537</v>
      </c>
      <c r="H10" s="79">
        <f t="shared" si="1"/>
        <v>93928</v>
      </c>
      <c r="I10" s="80">
        <f t="shared" si="1"/>
        <v>54649</v>
      </c>
      <c r="J10" s="48"/>
    </row>
    <row r="11" spans="1:10" ht="15" customHeight="1">
      <c r="A11" s="1"/>
      <c r="B11" s="32" t="s">
        <v>20</v>
      </c>
      <c r="C11" s="81">
        <f t="shared" si="0"/>
        <v>9091</v>
      </c>
      <c r="D11" s="82">
        <v>41</v>
      </c>
      <c r="E11" s="82">
        <v>268</v>
      </c>
      <c r="F11" s="82">
        <v>1499</v>
      </c>
      <c r="G11" s="82">
        <v>3604</v>
      </c>
      <c r="H11" s="83">
        <v>3679</v>
      </c>
      <c r="I11" s="84">
        <v>2210</v>
      </c>
      <c r="J11" s="1"/>
    </row>
    <row r="12" spans="1:10" ht="15" customHeight="1">
      <c r="A12" s="1"/>
      <c r="B12" s="8" t="s">
        <v>21</v>
      </c>
      <c r="C12" s="85">
        <f t="shared" si="0"/>
        <v>4993</v>
      </c>
      <c r="D12" s="86">
        <v>20</v>
      </c>
      <c r="E12" s="86">
        <v>116</v>
      </c>
      <c r="F12" s="86">
        <v>782</v>
      </c>
      <c r="G12" s="86">
        <v>1901</v>
      </c>
      <c r="H12" s="87">
        <v>2174</v>
      </c>
      <c r="I12" s="88">
        <v>1116</v>
      </c>
      <c r="J12" s="1"/>
    </row>
    <row r="13" spans="1:10" ht="15" customHeight="1">
      <c r="A13" s="1"/>
      <c r="B13" s="8" t="s">
        <v>22</v>
      </c>
      <c r="C13" s="85">
        <f t="shared" si="0"/>
        <v>7184</v>
      </c>
      <c r="D13" s="86">
        <v>33</v>
      </c>
      <c r="E13" s="86">
        <v>196</v>
      </c>
      <c r="F13" s="86">
        <v>984</v>
      </c>
      <c r="G13" s="86">
        <v>2647</v>
      </c>
      <c r="H13" s="87">
        <v>3324</v>
      </c>
      <c r="I13" s="88">
        <v>1965</v>
      </c>
      <c r="J13" s="1"/>
    </row>
    <row r="14" spans="1:10" ht="15" customHeight="1">
      <c r="A14" s="1"/>
      <c r="B14" s="8" t="s">
        <v>23</v>
      </c>
      <c r="C14" s="85">
        <f t="shared" si="0"/>
        <v>3011</v>
      </c>
      <c r="D14" s="86">
        <v>14</v>
      </c>
      <c r="E14" s="86">
        <v>59</v>
      </c>
      <c r="F14" s="86">
        <v>361</v>
      </c>
      <c r="G14" s="86">
        <v>1027</v>
      </c>
      <c r="H14" s="87">
        <v>1550</v>
      </c>
      <c r="I14" s="88">
        <v>939</v>
      </c>
      <c r="J14" s="1"/>
    </row>
    <row r="15" spans="1:10" ht="15" customHeight="1">
      <c r="A15" s="1"/>
      <c r="B15" s="8" t="s">
        <v>24</v>
      </c>
      <c r="C15" s="85">
        <f t="shared" si="0"/>
        <v>26835</v>
      </c>
      <c r="D15" s="86">
        <v>169</v>
      </c>
      <c r="E15" s="86">
        <v>848</v>
      </c>
      <c r="F15" s="86">
        <v>4078</v>
      </c>
      <c r="G15" s="86">
        <v>11070</v>
      </c>
      <c r="H15" s="87">
        <v>10670</v>
      </c>
      <c r="I15" s="88">
        <v>6473</v>
      </c>
      <c r="J15" s="1"/>
    </row>
    <row r="16" spans="1:10" ht="15" customHeight="1">
      <c r="A16" s="1"/>
      <c r="B16" s="8" t="s">
        <v>25</v>
      </c>
      <c r="C16" s="85">
        <f t="shared" si="0"/>
        <v>5989</v>
      </c>
      <c r="D16" s="86">
        <v>26</v>
      </c>
      <c r="E16" s="86">
        <v>170</v>
      </c>
      <c r="F16" s="86">
        <v>970</v>
      </c>
      <c r="G16" s="86">
        <v>2316</v>
      </c>
      <c r="H16" s="87">
        <v>2507</v>
      </c>
      <c r="I16" s="88">
        <v>1337</v>
      </c>
      <c r="J16" s="1"/>
    </row>
    <row r="17" spans="1:10" ht="15" customHeight="1">
      <c r="A17" s="1"/>
      <c r="B17" s="8" t="s">
        <v>26</v>
      </c>
      <c r="C17" s="85">
        <f t="shared" si="0"/>
        <v>5289</v>
      </c>
      <c r="D17" s="86">
        <v>21</v>
      </c>
      <c r="E17" s="86">
        <v>114</v>
      </c>
      <c r="F17" s="86">
        <v>601</v>
      </c>
      <c r="G17" s="86">
        <v>1883</v>
      </c>
      <c r="H17" s="87">
        <v>2670</v>
      </c>
      <c r="I17" s="88">
        <v>1535</v>
      </c>
      <c r="J17" s="1"/>
    </row>
    <row r="18" spans="1:10" ht="15" customHeight="1">
      <c r="A18" s="1"/>
      <c r="B18" s="8" t="s">
        <v>27</v>
      </c>
      <c r="C18" s="85">
        <f t="shared" si="0"/>
        <v>21451</v>
      </c>
      <c r="D18" s="86">
        <v>156</v>
      </c>
      <c r="E18" s="86">
        <v>875</v>
      </c>
      <c r="F18" s="86">
        <v>3385</v>
      </c>
      <c r="G18" s="86">
        <v>9057</v>
      </c>
      <c r="H18" s="87">
        <v>7978</v>
      </c>
      <c r="I18" s="88">
        <v>4497</v>
      </c>
      <c r="J18" s="1"/>
    </row>
    <row r="19" spans="1:10" ht="15" customHeight="1">
      <c r="A19" s="1"/>
      <c r="B19" s="8" t="s">
        <v>28</v>
      </c>
      <c r="C19" s="85">
        <f t="shared" si="0"/>
        <v>11055</v>
      </c>
      <c r="D19" s="86">
        <v>73</v>
      </c>
      <c r="E19" s="86">
        <v>338</v>
      </c>
      <c r="F19" s="86">
        <v>1813</v>
      </c>
      <c r="G19" s="86">
        <v>4485</v>
      </c>
      <c r="H19" s="87">
        <v>4346</v>
      </c>
      <c r="I19" s="88">
        <v>2706</v>
      </c>
      <c r="J19" s="1"/>
    </row>
    <row r="20" spans="1:10" ht="15" customHeight="1">
      <c r="A20" s="1"/>
      <c r="B20" s="8" t="s">
        <v>29</v>
      </c>
      <c r="C20" s="85">
        <f t="shared" si="0"/>
        <v>14776</v>
      </c>
      <c r="D20" s="86">
        <v>108</v>
      </c>
      <c r="E20" s="86">
        <v>445</v>
      </c>
      <c r="F20" s="86">
        <v>2124</v>
      </c>
      <c r="G20" s="86">
        <v>6025</v>
      </c>
      <c r="H20" s="87">
        <v>6074</v>
      </c>
      <c r="I20" s="88">
        <v>3531</v>
      </c>
      <c r="J20" s="1"/>
    </row>
    <row r="21" spans="1:10" ht="15" customHeight="1">
      <c r="A21" s="1"/>
      <c r="B21" s="8" t="s">
        <v>30</v>
      </c>
      <c r="C21" s="85">
        <f t="shared" si="0"/>
        <v>7515</v>
      </c>
      <c r="D21" s="86">
        <v>42</v>
      </c>
      <c r="E21" s="86">
        <v>228</v>
      </c>
      <c r="F21" s="86">
        <v>1047</v>
      </c>
      <c r="G21" s="86">
        <v>2913</v>
      </c>
      <c r="H21" s="87">
        <v>3285</v>
      </c>
      <c r="I21" s="88">
        <v>2044</v>
      </c>
      <c r="J21" s="1"/>
    </row>
    <row r="22" spans="1:10" ht="15" customHeight="1">
      <c r="A22" s="1"/>
      <c r="B22" s="8" t="s">
        <v>31</v>
      </c>
      <c r="C22" s="85">
        <f t="shared" si="0"/>
        <v>6487</v>
      </c>
      <c r="D22" s="86">
        <v>26</v>
      </c>
      <c r="E22" s="86">
        <v>184</v>
      </c>
      <c r="F22" s="86">
        <v>812</v>
      </c>
      <c r="G22" s="86">
        <v>2410</v>
      </c>
      <c r="H22" s="87">
        <v>3055</v>
      </c>
      <c r="I22" s="88">
        <v>1801</v>
      </c>
      <c r="J22" s="1"/>
    </row>
    <row r="23" spans="1:10" ht="15" customHeight="1">
      <c r="A23" s="1"/>
      <c r="B23" s="8" t="s">
        <v>32</v>
      </c>
      <c r="C23" s="85">
        <f t="shared" si="0"/>
        <v>7070</v>
      </c>
      <c r="D23" s="86">
        <v>48</v>
      </c>
      <c r="E23" s="86">
        <v>202</v>
      </c>
      <c r="F23" s="86">
        <v>1058</v>
      </c>
      <c r="G23" s="86">
        <v>2727</v>
      </c>
      <c r="H23" s="87">
        <v>3035</v>
      </c>
      <c r="I23" s="88">
        <v>1632</v>
      </c>
      <c r="J23" s="1"/>
    </row>
    <row r="24" spans="1:10" ht="15" customHeight="1">
      <c r="A24" s="1"/>
      <c r="B24" s="8" t="s">
        <v>33</v>
      </c>
      <c r="C24" s="85">
        <f t="shared" si="0"/>
        <v>2329</v>
      </c>
      <c r="D24" s="86">
        <v>7</v>
      </c>
      <c r="E24" s="86">
        <v>55</v>
      </c>
      <c r="F24" s="86">
        <v>273</v>
      </c>
      <c r="G24" s="86">
        <v>851</v>
      </c>
      <c r="H24" s="87">
        <v>1143</v>
      </c>
      <c r="I24" s="88">
        <v>646</v>
      </c>
      <c r="J24" s="1"/>
    </row>
    <row r="25" spans="1:10" ht="15" customHeight="1">
      <c r="A25" s="1"/>
      <c r="B25" s="8" t="s">
        <v>34</v>
      </c>
      <c r="C25" s="85">
        <f t="shared" si="0"/>
        <v>8239</v>
      </c>
      <c r="D25" s="86">
        <v>50</v>
      </c>
      <c r="E25" s="86">
        <v>249</v>
      </c>
      <c r="F25" s="86">
        <v>1279</v>
      </c>
      <c r="G25" s="86">
        <v>3410</v>
      </c>
      <c r="H25" s="87">
        <v>3251</v>
      </c>
      <c r="I25" s="88">
        <v>1553</v>
      </c>
      <c r="J25" s="1"/>
    </row>
    <row r="26" spans="1:10" ht="15" customHeight="1">
      <c r="A26" s="1"/>
      <c r="B26" s="8" t="s">
        <v>35</v>
      </c>
      <c r="C26" s="85">
        <f t="shared" si="0"/>
        <v>4183</v>
      </c>
      <c r="D26" s="86">
        <v>33</v>
      </c>
      <c r="E26" s="86">
        <v>140</v>
      </c>
      <c r="F26" s="86">
        <v>627</v>
      </c>
      <c r="G26" s="86">
        <v>1617</v>
      </c>
      <c r="H26" s="87">
        <v>1766</v>
      </c>
      <c r="I26" s="88">
        <v>990</v>
      </c>
      <c r="J26" s="1"/>
    </row>
    <row r="27" spans="1:10" ht="15" customHeight="1">
      <c r="A27" s="1"/>
      <c r="B27" s="8" t="s">
        <v>36</v>
      </c>
      <c r="C27" s="85">
        <f t="shared" si="0"/>
        <v>23509</v>
      </c>
      <c r="D27" s="86">
        <v>171</v>
      </c>
      <c r="E27" s="86">
        <v>742</v>
      </c>
      <c r="F27" s="86">
        <v>3667</v>
      </c>
      <c r="G27" s="86">
        <v>9873</v>
      </c>
      <c r="H27" s="87">
        <v>9056</v>
      </c>
      <c r="I27" s="88">
        <v>5266</v>
      </c>
      <c r="J27" s="1"/>
    </row>
    <row r="28" spans="1:10" ht="15" customHeight="1">
      <c r="A28" s="1"/>
      <c r="B28" s="8" t="s">
        <v>37</v>
      </c>
      <c r="C28" s="85">
        <f t="shared" si="0"/>
        <v>3523</v>
      </c>
      <c r="D28" s="86">
        <v>15</v>
      </c>
      <c r="E28" s="86">
        <v>82</v>
      </c>
      <c r="F28" s="86">
        <v>452</v>
      </c>
      <c r="G28" s="86">
        <v>1284</v>
      </c>
      <c r="H28" s="87">
        <v>1690</v>
      </c>
      <c r="I28" s="88">
        <v>949</v>
      </c>
      <c r="J28" s="1"/>
    </row>
    <row r="29" spans="1:10" ht="15" customHeight="1">
      <c r="A29" s="1"/>
      <c r="B29" s="8" t="s">
        <v>38</v>
      </c>
      <c r="C29" s="85">
        <f t="shared" si="0"/>
        <v>5498</v>
      </c>
      <c r="D29" s="86">
        <v>31</v>
      </c>
      <c r="E29" s="86">
        <v>176</v>
      </c>
      <c r="F29" s="86">
        <v>821</v>
      </c>
      <c r="G29" s="86">
        <v>2109</v>
      </c>
      <c r="H29" s="87">
        <v>2361</v>
      </c>
      <c r="I29" s="88">
        <v>1358</v>
      </c>
      <c r="J29" s="1"/>
    </row>
    <row r="30" spans="1:10" ht="15" customHeight="1">
      <c r="A30" s="1"/>
      <c r="B30" s="8" t="s">
        <v>39</v>
      </c>
      <c r="C30" s="85">
        <f t="shared" si="0"/>
        <v>10097</v>
      </c>
      <c r="D30" s="86">
        <v>52</v>
      </c>
      <c r="E30" s="86">
        <v>274</v>
      </c>
      <c r="F30" s="86">
        <v>1491</v>
      </c>
      <c r="G30" s="86">
        <v>4078</v>
      </c>
      <c r="H30" s="87">
        <v>4202</v>
      </c>
      <c r="I30" s="88">
        <v>2353</v>
      </c>
      <c r="J30" s="1"/>
    </row>
    <row r="31" spans="1:10" ht="15" customHeight="1">
      <c r="A31" s="1"/>
      <c r="B31" s="8" t="s">
        <v>40</v>
      </c>
      <c r="C31" s="85">
        <f t="shared" si="0"/>
        <v>3166</v>
      </c>
      <c r="D31" s="86">
        <v>16</v>
      </c>
      <c r="E31" s="86">
        <v>53</v>
      </c>
      <c r="F31" s="86">
        <v>403</v>
      </c>
      <c r="G31" s="86">
        <v>1084</v>
      </c>
      <c r="H31" s="87">
        <v>1610</v>
      </c>
      <c r="I31" s="88">
        <v>981</v>
      </c>
      <c r="J31" s="1"/>
    </row>
    <row r="32" spans="1:10" ht="15" customHeight="1">
      <c r="A32" s="1"/>
      <c r="B32" s="8" t="s">
        <v>41</v>
      </c>
      <c r="C32" s="85">
        <f t="shared" si="0"/>
        <v>7079</v>
      </c>
      <c r="D32" s="86">
        <v>43</v>
      </c>
      <c r="E32" s="86">
        <v>187</v>
      </c>
      <c r="F32" s="86">
        <v>964</v>
      </c>
      <c r="G32" s="86">
        <v>2637</v>
      </c>
      <c r="H32" s="87">
        <v>3248</v>
      </c>
      <c r="I32" s="88">
        <v>2010</v>
      </c>
      <c r="J32" s="1"/>
    </row>
    <row r="33" spans="1:10" ht="15" customHeight="1">
      <c r="A33" s="1"/>
      <c r="B33" s="8" t="s">
        <v>42</v>
      </c>
      <c r="C33" s="85">
        <f t="shared" si="0"/>
        <v>6188</v>
      </c>
      <c r="D33" s="86">
        <v>25</v>
      </c>
      <c r="E33" s="86">
        <v>141</v>
      </c>
      <c r="F33" s="86">
        <v>756</v>
      </c>
      <c r="G33" s="86">
        <v>2197</v>
      </c>
      <c r="H33" s="87">
        <v>3069</v>
      </c>
      <c r="I33" s="88">
        <v>1869</v>
      </c>
      <c r="J33" s="1"/>
    </row>
    <row r="34" spans="1:10" ht="15" customHeight="1">
      <c r="A34" s="1"/>
      <c r="B34" s="8" t="s">
        <v>43</v>
      </c>
      <c r="C34" s="85">
        <f t="shared" si="0"/>
        <v>5939</v>
      </c>
      <c r="D34" s="86">
        <v>42</v>
      </c>
      <c r="E34" s="86">
        <v>161</v>
      </c>
      <c r="F34" s="86">
        <v>845</v>
      </c>
      <c r="G34" s="86">
        <v>2387</v>
      </c>
      <c r="H34" s="87">
        <v>2504</v>
      </c>
      <c r="I34" s="88">
        <v>1549</v>
      </c>
      <c r="J34" s="1"/>
    </row>
    <row r="35" spans="1:10" ht="15" customHeight="1">
      <c r="A35" s="1"/>
      <c r="B35" s="8" t="s">
        <v>44</v>
      </c>
      <c r="C35" s="85">
        <f t="shared" si="0"/>
        <v>13375</v>
      </c>
      <c r="D35" s="86">
        <v>75</v>
      </c>
      <c r="E35" s="86">
        <v>482</v>
      </c>
      <c r="F35" s="86">
        <v>1984</v>
      </c>
      <c r="G35" s="86">
        <v>5536</v>
      </c>
      <c r="H35" s="87">
        <v>5298</v>
      </c>
      <c r="I35" s="88">
        <v>3122</v>
      </c>
      <c r="J35" s="1"/>
    </row>
    <row r="36" spans="1:10" ht="15" customHeight="1" thickBot="1">
      <c r="A36" s="1"/>
      <c r="B36" s="14" t="s">
        <v>68</v>
      </c>
      <c r="C36" s="85">
        <f t="shared" si="0"/>
        <v>792</v>
      </c>
      <c r="D36" s="89">
        <v>0</v>
      </c>
      <c r="E36" s="89">
        <v>0</v>
      </c>
      <c r="F36" s="89">
        <v>0</v>
      </c>
      <c r="G36" s="89">
        <v>409</v>
      </c>
      <c r="H36" s="90">
        <v>383</v>
      </c>
      <c r="I36" s="91">
        <v>217</v>
      </c>
      <c r="J36" s="1"/>
    </row>
    <row r="37" spans="1:10" ht="15" customHeight="1" thickBot="1">
      <c r="A37" s="1"/>
      <c r="B37" s="26" t="s">
        <v>45</v>
      </c>
      <c r="C37" s="77">
        <f t="shared" si="0"/>
        <v>200412</v>
      </c>
      <c r="D37" s="78">
        <f t="shared" ref="D37:I37" si="2">SUM(D38:D43)</f>
        <v>1354</v>
      </c>
      <c r="E37" s="78">
        <f t="shared" si="2"/>
        <v>7380</v>
      </c>
      <c r="F37" s="78">
        <f t="shared" si="2"/>
        <v>31037</v>
      </c>
      <c r="G37" s="78">
        <f t="shared" si="2"/>
        <v>96185</v>
      </c>
      <c r="H37" s="80">
        <f t="shared" si="2"/>
        <v>64456</v>
      </c>
      <c r="I37" s="80">
        <f t="shared" si="2"/>
        <v>38607</v>
      </c>
      <c r="J37" s="48"/>
    </row>
    <row r="38" spans="1:10" ht="15" customHeight="1">
      <c r="A38" s="1"/>
      <c r="B38" s="8" t="s">
        <v>49</v>
      </c>
      <c r="C38" s="85">
        <f t="shared" si="0"/>
        <v>6954</v>
      </c>
      <c r="D38" s="92">
        <v>287</v>
      </c>
      <c r="E38" s="92">
        <v>1340</v>
      </c>
      <c r="F38" s="92">
        <v>5327</v>
      </c>
      <c r="G38" s="93">
        <v>0</v>
      </c>
      <c r="H38" s="93">
        <v>0</v>
      </c>
      <c r="I38" s="93">
        <v>0</v>
      </c>
      <c r="J38" s="1"/>
    </row>
    <row r="39" spans="1:10" ht="15" customHeight="1">
      <c r="A39" s="1"/>
      <c r="B39" s="8" t="s">
        <v>50</v>
      </c>
      <c r="C39" s="85">
        <f t="shared" si="0"/>
        <v>8310</v>
      </c>
      <c r="D39" s="92">
        <v>303</v>
      </c>
      <c r="E39" s="92">
        <v>1613</v>
      </c>
      <c r="F39" s="92">
        <v>6394</v>
      </c>
      <c r="G39" s="93">
        <v>0</v>
      </c>
      <c r="H39" s="93">
        <v>0</v>
      </c>
      <c r="I39" s="93">
        <v>0</v>
      </c>
      <c r="J39" s="1"/>
    </row>
    <row r="40" spans="1:10" ht="15" customHeight="1">
      <c r="A40" s="1"/>
      <c r="B40" s="8" t="s">
        <v>51</v>
      </c>
      <c r="C40" s="85">
        <f t="shared" si="0"/>
        <v>5121</v>
      </c>
      <c r="D40" s="92">
        <v>21</v>
      </c>
      <c r="E40" s="92">
        <v>142</v>
      </c>
      <c r="F40" s="92">
        <v>685</v>
      </c>
      <c r="G40" s="92">
        <v>2487</v>
      </c>
      <c r="H40" s="94">
        <v>1786</v>
      </c>
      <c r="I40" s="95">
        <v>1199</v>
      </c>
      <c r="J40" s="1"/>
    </row>
    <row r="41" spans="1:10">
      <c r="A41" s="1"/>
      <c r="B41" s="20" t="s">
        <v>69</v>
      </c>
      <c r="C41" s="85">
        <f t="shared" si="0"/>
        <v>23659</v>
      </c>
      <c r="D41" s="96">
        <v>743</v>
      </c>
      <c r="E41" s="96">
        <v>4285</v>
      </c>
      <c r="F41" s="96">
        <v>18631</v>
      </c>
      <c r="G41" s="96">
        <v>0</v>
      </c>
      <c r="H41" s="97">
        <v>0</v>
      </c>
      <c r="I41" s="98">
        <v>0</v>
      </c>
      <c r="J41" s="1"/>
    </row>
    <row r="42" spans="1:10">
      <c r="A42" s="1"/>
      <c r="B42" s="99" t="s">
        <v>77</v>
      </c>
      <c r="C42" s="85">
        <f t="shared" si="0"/>
        <v>150783</v>
      </c>
      <c r="D42" s="93">
        <v>0</v>
      </c>
      <c r="E42" s="93">
        <v>0</v>
      </c>
      <c r="F42" s="93">
        <v>0</v>
      </c>
      <c r="G42" s="96">
        <v>90450</v>
      </c>
      <c r="H42" s="96">
        <v>60333</v>
      </c>
      <c r="I42" s="96">
        <v>36128</v>
      </c>
      <c r="J42" s="1"/>
    </row>
    <row r="43" spans="1:10" ht="15" customHeight="1" thickBot="1">
      <c r="A43" s="1"/>
      <c r="B43" s="14" t="s">
        <v>67</v>
      </c>
      <c r="C43" s="85">
        <f t="shared" si="0"/>
        <v>5585</v>
      </c>
      <c r="D43" s="92">
        <v>0</v>
      </c>
      <c r="E43" s="92">
        <v>0</v>
      </c>
      <c r="F43" s="92">
        <v>0</v>
      </c>
      <c r="G43" s="92">
        <v>3248</v>
      </c>
      <c r="H43" s="94">
        <v>2337</v>
      </c>
      <c r="I43" s="95">
        <v>1280</v>
      </c>
      <c r="J43" s="1"/>
    </row>
    <row r="44" spans="1:10" ht="15" customHeight="1" thickBot="1">
      <c r="A44" s="1"/>
      <c r="B44" s="26" t="s">
        <v>54</v>
      </c>
      <c r="C44" s="77">
        <f t="shared" si="0"/>
        <v>195437</v>
      </c>
      <c r="D44" s="100">
        <f t="shared" ref="D44:I44" si="3">SUM(D45:D50)</f>
        <v>1322</v>
      </c>
      <c r="E44" s="100">
        <f t="shared" si="3"/>
        <v>6533</v>
      </c>
      <c r="F44" s="100">
        <f t="shared" si="3"/>
        <v>29588</v>
      </c>
      <c r="G44" s="100">
        <f t="shared" si="3"/>
        <v>89974</v>
      </c>
      <c r="H44" s="101">
        <f t="shared" si="3"/>
        <v>68020</v>
      </c>
      <c r="I44" s="101">
        <f t="shared" si="3"/>
        <v>40675</v>
      </c>
      <c r="J44" s="1"/>
    </row>
    <row r="45" spans="1:10" ht="15" customHeight="1">
      <c r="A45" s="1"/>
      <c r="B45" s="32" t="s">
        <v>55</v>
      </c>
      <c r="C45" s="81">
        <f t="shared" si="0"/>
        <v>17794</v>
      </c>
      <c r="D45" s="93">
        <v>0</v>
      </c>
      <c r="E45" s="93">
        <v>0</v>
      </c>
      <c r="F45" s="93">
        <v>0</v>
      </c>
      <c r="G45" s="93">
        <v>10127</v>
      </c>
      <c r="H45" s="102">
        <v>7667</v>
      </c>
      <c r="I45" s="103">
        <v>3873</v>
      </c>
      <c r="J45" s="1"/>
    </row>
    <row r="46" spans="1:10" ht="15" customHeight="1">
      <c r="A46" s="1"/>
      <c r="B46" s="99" t="s">
        <v>78</v>
      </c>
      <c r="C46" s="81">
        <f t="shared" si="0"/>
        <v>110570</v>
      </c>
      <c r="D46" s="93">
        <v>0</v>
      </c>
      <c r="E46" s="93">
        <v>0</v>
      </c>
      <c r="F46" s="93">
        <v>0</v>
      </c>
      <c r="G46" s="93">
        <v>60385</v>
      </c>
      <c r="H46" s="93">
        <v>50185</v>
      </c>
      <c r="I46" s="93">
        <v>31325</v>
      </c>
      <c r="J46" s="1"/>
    </row>
    <row r="47" spans="1:10" ht="15" customHeight="1">
      <c r="A47" s="1"/>
      <c r="B47" s="8" t="s">
        <v>56</v>
      </c>
      <c r="C47" s="85">
        <f t="shared" si="0"/>
        <v>6334</v>
      </c>
      <c r="D47" s="92">
        <v>261</v>
      </c>
      <c r="E47" s="92">
        <v>1167</v>
      </c>
      <c r="F47" s="92">
        <v>4906</v>
      </c>
      <c r="G47" s="93">
        <v>0</v>
      </c>
      <c r="H47" s="93">
        <v>0</v>
      </c>
      <c r="I47" s="93">
        <v>0</v>
      </c>
      <c r="J47" s="1"/>
    </row>
    <row r="48" spans="1:10" ht="15" customHeight="1">
      <c r="A48" s="1"/>
      <c r="B48" s="8" t="s">
        <v>59</v>
      </c>
      <c r="C48" s="85">
        <f t="shared" si="0"/>
        <v>39461</v>
      </c>
      <c r="D48" s="92">
        <v>363</v>
      </c>
      <c r="E48" s="92">
        <v>1858</v>
      </c>
      <c r="F48" s="92">
        <v>7610</v>
      </c>
      <c r="G48" s="92">
        <v>19462</v>
      </c>
      <c r="H48" s="94">
        <v>10168</v>
      </c>
      <c r="I48" s="95">
        <v>5477</v>
      </c>
      <c r="J48" s="1"/>
    </row>
    <row r="49" spans="1:10" ht="15" customHeight="1">
      <c r="A49" s="1"/>
      <c r="B49" s="8" t="s">
        <v>60</v>
      </c>
      <c r="C49" s="85">
        <f t="shared" si="0"/>
        <v>8939</v>
      </c>
      <c r="D49" s="92">
        <v>300</v>
      </c>
      <c r="E49" s="92">
        <v>1444</v>
      </c>
      <c r="F49" s="92">
        <v>7195</v>
      </c>
      <c r="G49" s="92">
        <v>0</v>
      </c>
      <c r="H49" s="94">
        <v>0</v>
      </c>
      <c r="I49" s="95">
        <v>0</v>
      </c>
      <c r="J49" s="1"/>
    </row>
    <row r="50" spans="1:10" ht="15" customHeight="1" thickBot="1">
      <c r="A50" s="1"/>
      <c r="B50" s="14" t="s">
        <v>61</v>
      </c>
      <c r="C50" s="85">
        <f t="shared" si="0"/>
        <v>12339</v>
      </c>
      <c r="D50" s="104">
        <v>398</v>
      </c>
      <c r="E50" s="104">
        <v>2064</v>
      </c>
      <c r="F50" s="104">
        <v>9877</v>
      </c>
      <c r="G50" s="104">
        <v>0</v>
      </c>
      <c r="H50" s="105">
        <v>0</v>
      </c>
      <c r="I50" s="106">
        <v>0</v>
      </c>
      <c r="J50" s="1"/>
    </row>
    <row r="51" spans="1:10" ht="15" customHeight="1" thickBot="1">
      <c r="A51" s="1"/>
      <c r="B51" s="26" t="s">
        <v>62</v>
      </c>
      <c r="C51" s="77">
        <f t="shared" ref="C51:I51" si="4">SUM(C44,C37,C10)</f>
        <v>620512</v>
      </c>
      <c r="D51" s="107">
        <f t="shared" si="4"/>
        <v>4013</v>
      </c>
      <c r="E51" s="107">
        <f t="shared" si="4"/>
        <v>20698</v>
      </c>
      <c r="F51" s="107">
        <f t="shared" si="4"/>
        <v>93701</v>
      </c>
      <c r="G51" s="107">
        <f t="shared" si="4"/>
        <v>275696</v>
      </c>
      <c r="H51" s="80">
        <f t="shared" si="4"/>
        <v>226404</v>
      </c>
      <c r="I51" s="80">
        <f t="shared" si="4"/>
        <v>133931</v>
      </c>
      <c r="J51" s="1"/>
    </row>
    <row r="52" spans="1:10">
      <c r="C52" s="40"/>
    </row>
    <row r="54" spans="1:10">
      <c r="C54" s="40"/>
    </row>
  </sheetData>
  <mergeCells count="8">
    <mergeCell ref="B2:I2"/>
    <mergeCell ref="B3:I3"/>
    <mergeCell ref="B5:B9"/>
    <mergeCell ref="C5:H5"/>
    <mergeCell ref="I5:I8"/>
    <mergeCell ref="C6:C9"/>
    <mergeCell ref="D6:H6"/>
    <mergeCell ref="D7:F7"/>
  </mergeCells>
  <pageMargins left="0.70866141732283472" right="0.70866141732283472" top="0" bottom="0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АПП</vt:lpstr>
      <vt:lpstr>Акушерство и гинекология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Ekn_07</dc:creator>
  <cp:lastModifiedBy>zpz_07</cp:lastModifiedBy>
  <cp:lastPrinted>2022-02-04T05:59:17Z</cp:lastPrinted>
  <dcterms:created xsi:type="dcterms:W3CDTF">2017-01-17T14:49:15Z</dcterms:created>
  <dcterms:modified xsi:type="dcterms:W3CDTF">2023-01-26T06:35:30Z</dcterms:modified>
</cp:coreProperties>
</file>