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480" yWindow="75" windowWidth="18195" windowHeight="11760" activeTab="0"/>
  </bookViews>
  <sheets>
    <sheet name="табл1" sheetId="1" r:id="rId1"/>
    <sheet name="табл2" sheetId="2" r:id="rId2"/>
    <sheet name="табл3" sheetId="3" r:id="rId3"/>
    <sheet name="анализ" sheetId="4" r:id="rId4"/>
    <sheet name="пред год" sheetId="5" r:id="rId5"/>
    <sheet name="сниж" sheetId="6" r:id="rId6"/>
    <sheet name="по мес" sheetId="7" r:id="rId7"/>
    <sheet name="итог" sheetId="8" r:id="rId8"/>
  </sheets>
  <definedNames>
    <definedName name="_xlnm.Print_Area" localSheetId="0">'табл1'!$A$1:$N$46</definedName>
    <definedName name="_xlnm.Print_Area" localSheetId="1">'табл2'!$A$14:$N$46</definedName>
    <definedName name="_xlnm.Print_Area" localSheetId="2">'табл3'!$A$14:$N$65</definedName>
  </definedNames>
  <calcPr fullCalcOnLoad="1"/>
</workbook>
</file>

<file path=xl/sharedStrings.xml><?xml version="1.0" encoding="utf-8"?>
<sst xmlns="http://schemas.openxmlformats.org/spreadsheetml/2006/main" count="755" uniqueCount="134">
  <si>
    <t>врачи общей практики (семейные)</t>
  </si>
  <si>
    <t>другие врачи специалисты</t>
  </si>
  <si>
    <t>средний    фармацевтический персонал</t>
  </si>
  <si>
    <t>Прочий персонал</t>
  </si>
  <si>
    <t>всего</t>
  </si>
  <si>
    <t>Всего</t>
  </si>
  <si>
    <t>02</t>
  </si>
  <si>
    <t>01</t>
  </si>
  <si>
    <t>(подпись)</t>
  </si>
  <si>
    <t>Исполнитель</t>
  </si>
  <si>
    <t>Среднесписочная численность работников медицинской организации, человек</t>
  </si>
  <si>
    <t>по  условиям оказания медицинской помощи</t>
  </si>
  <si>
    <t>Приложение №1</t>
  </si>
  <si>
    <t>к приказу Федерального фонда</t>
  </si>
  <si>
    <t>в фельдшерско-акушерских пунктах</t>
  </si>
  <si>
    <t>в фельдшерских пунктах</t>
  </si>
  <si>
    <t>в офисах врачей общей практики</t>
  </si>
  <si>
    <t>Таблица 2. Фонд начисленной заработной платы работников списочного состава медицинской организации</t>
  </si>
  <si>
    <t xml:space="preserve">обязательного медицинского страхования  </t>
  </si>
  <si>
    <t>за ___________________ 20 ___ год</t>
  </si>
  <si>
    <t>Код строки</t>
  </si>
  <si>
    <t xml:space="preserve">Руководитель </t>
  </si>
  <si>
    <t>Главный бухгалтер</t>
  </si>
  <si>
    <t>"_____" _______________  20__ года</t>
  </si>
  <si>
    <t>(дата составления)</t>
  </si>
  <si>
    <t>____________________________</t>
  </si>
  <si>
    <t>(расшифровка подписи)</t>
  </si>
  <si>
    <t>М.П.</t>
  </si>
  <si>
    <t>__________________________________</t>
  </si>
  <si>
    <t>Фонд начисленной заработной платы работников списочного состава медицинской организации, тыс. рублей</t>
  </si>
  <si>
    <t>01.1</t>
  </si>
  <si>
    <t>01.1.1</t>
  </si>
  <si>
    <t>01.1.2</t>
  </si>
  <si>
    <t>01.1.3</t>
  </si>
  <si>
    <t>01.1.4</t>
  </si>
  <si>
    <t>01.2</t>
  </si>
  <si>
    <t>01.2.1</t>
  </si>
  <si>
    <t>01.2.1.1</t>
  </si>
  <si>
    <t>01.5</t>
  </si>
  <si>
    <t>01.4</t>
  </si>
  <si>
    <t>01.3</t>
  </si>
  <si>
    <t>01.2.2</t>
  </si>
  <si>
    <t>01.6</t>
  </si>
  <si>
    <t>02.1</t>
  </si>
  <si>
    <t>02.1.1</t>
  </si>
  <si>
    <t>02.1.2</t>
  </si>
  <si>
    <t>02.2</t>
  </si>
  <si>
    <t>02.2.1</t>
  </si>
  <si>
    <t>02.2.2</t>
  </si>
  <si>
    <t>02.2.3</t>
  </si>
  <si>
    <t>02.2.4</t>
  </si>
  <si>
    <t xml:space="preserve">Таблица 1. Среднесписочная численность работников медицинской организации </t>
  </si>
  <si>
    <t>Руководители медицинских организаций</t>
  </si>
  <si>
    <t>Средний медицинский (фармацевтический) персонал, включая  зубных врачей - всего</t>
  </si>
  <si>
    <t>Младший медицинский (фармацевтический) персонал</t>
  </si>
  <si>
    <t>средний медицинский персонал - всего</t>
  </si>
  <si>
    <t xml:space="preserve"> телефон, адрес электронной почты</t>
  </si>
  <si>
    <t>педиатры участковые</t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</si>
  <si>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</si>
  <si>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>Работники медицинской организации, работающие в сельской местности - всего</t>
  </si>
  <si>
    <t>Должности работников медицинских организаций</t>
  </si>
  <si>
    <t>А</t>
  </si>
  <si>
    <t>Б</t>
  </si>
  <si>
    <t>амбулаторно</t>
  </si>
  <si>
    <t>в дневном стационаре</t>
  </si>
  <si>
    <t>стационарно</t>
  </si>
  <si>
    <t>вне медицинской организации</t>
  </si>
  <si>
    <t>(наименование субъекта отчетности)</t>
  </si>
  <si>
    <t>предыдущий год</t>
  </si>
  <si>
    <t>отчетный период</t>
  </si>
  <si>
    <t>Таблица 3. Среднемесячная начисленная заработная плата работников списочного состава медицинской организации</t>
  </si>
  <si>
    <t>Среднемесячная начисленная заработная плата работников списочного состава медицинской организации, тыс. рублей</t>
  </si>
  <si>
    <t>Форма отчетности о заработной плате работников медицинских организаций в сфере обязательного медицинского страхования</t>
  </si>
  <si>
    <t>в том числе средства обязательного медицинского страхования</t>
  </si>
  <si>
    <t>от  26  марта  2013 года    №  65</t>
  </si>
  <si>
    <t>(периодичность предоставления сведений - ежемесячно)</t>
  </si>
  <si>
    <t>в том числе:                                 врачи (кроме зубных), включая руководителей структурных подразделений – всего</t>
  </si>
  <si>
    <t>в том числе:                      терапевты участковые</t>
  </si>
  <si>
    <t>в том числе:                      средний медицинский   персонал, включая  зубных врачей</t>
  </si>
  <si>
    <t>из них:                        медицинские сестры</t>
  </si>
  <si>
    <t xml:space="preserve">в том числе:                                 во врачебных амбулаториях </t>
  </si>
  <si>
    <t xml:space="preserve">в том числе:                                     во врачебных амбулаториях </t>
  </si>
  <si>
    <t xml:space="preserve">в том числе:                                       во врачебных амбулаториях </t>
  </si>
  <si>
    <t>в том числе:                             врачи - всего</t>
  </si>
  <si>
    <t>в том числе:                                                        врачи - всего</t>
  </si>
  <si>
    <t>Х</t>
  </si>
  <si>
    <t>Число месяцев в отчетном периоде:</t>
  </si>
  <si>
    <t>Анализ снижения среднемесячной заработной платы по средствам обязательного медицинского страхования</t>
  </si>
  <si>
    <t>тыс.руб.</t>
  </si>
  <si>
    <t>в дневн. стационаре</t>
  </si>
  <si>
    <t>Должности работников</t>
  </si>
  <si>
    <t>код строки</t>
  </si>
  <si>
    <t>%                     (-) снижен.  (+) рост</t>
  </si>
  <si>
    <t xml:space="preserve">                       (-)снижен.  (+) рост      в тыс. руб.</t>
  </si>
  <si>
    <t xml:space="preserve">Справочно: остаток средств ОМС в части заработной платы (ст. 211) на счете </t>
  </si>
  <si>
    <t>по условиям оказания  медицинской помощи</t>
  </si>
  <si>
    <t>скорая помощь</t>
  </si>
  <si>
    <t>Всего по организации</t>
  </si>
  <si>
    <t>Всего по категориям персонала</t>
  </si>
  <si>
    <t xml:space="preserve">Среднемесячная начисленная заработная плата работников </t>
  </si>
  <si>
    <t>Cредства ОМС</t>
  </si>
  <si>
    <t>1</t>
  </si>
  <si>
    <t>По итогам таблиц сформировать перечень мед. отрганизаций допустивших изменение</t>
  </si>
  <si>
    <t>отклон.</t>
  </si>
  <si>
    <t>По итогам таблиц сформировать перечень мед. отрганизаций допустивших снижение</t>
  </si>
  <si>
    <t>Только снижение если  повышение то пустая ячейка в таблице</t>
  </si>
  <si>
    <t>%</t>
  </si>
  <si>
    <t>снижение "-"</t>
  </si>
  <si>
    <t>предыдущий период</t>
  </si>
  <si>
    <t>в отчете за пред. месяц</t>
  </si>
  <si>
    <t xml:space="preserve">в отчете за тек. месяц </t>
  </si>
  <si>
    <t xml:space="preserve">в отчете за тек. месяц  </t>
  </si>
  <si>
    <t>в отчете за тек. месяц</t>
  </si>
  <si>
    <t>X</t>
  </si>
  <si>
    <t>всего по ОМС</t>
  </si>
  <si>
    <t>14                    (гр.3-гр.4)</t>
  </si>
  <si>
    <t>13  (гр.14/гр.4*100)</t>
  </si>
  <si>
    <t>15  (гр.16/гр.6*100)</t>
  </si>
  <si>
    <t>16                    (гр.5-гр.6)</t>
  </si>
  <si>
    <t>17  (гр.18/гр.8*100)</t>
  </si>
  <si>
    <t>18                   (гр.7-гр.8)</t>
  </si>
  <si>
    <t>19  (гр.20/гр.10*100)</t>
  </si>
  <si>
    <t>20                    (гр.9-гр.10)</t>
  </si>
  <si>
    <t>21  (гр.22/гр.12*100)</t>
  </si>
  <si>
    <t>22                    (гр.11-гр.12)</t>
  </si>
  <si>
    <t>Изменение показателей предыдущего года в текущем отчете от предоставленных в предыдущем периоде (Анализ 3 таблицы отчета)</t>
  </si>
  <si>
    <t>Среднемесячная начисленная заработная плата работников  за предыдущий год</t>
  </si>
  <si>
    <t>Снижение заработной платы работников в отчетном периоде текущего года по сравнению с предыдущим</t>
  </si>
  <si>
    <t>Снижение заработной платы работников по сравнению с предыдущим отчетным периодом</t>
  </si>
  <si>
    <t>Среднемесячная начисленная заработная плата работников</t>
  </si>
  <si>
    <t>Необходи-мый фонд оплаты труда в отчетный период</t>
  </si>
  <si>
    <t>Недостаю-щий фонд оплаты труда за предыдущий год</t>
  </si>
  <si>
    <t>Превышаю-щий фонд оплаты труда в отчетный период</t>
  </si>
  <si>
    <t>в т.ч. работников, участвующих в реализации территориальной программы обязательного медицинского страхования или базовой программы ОМС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</si>
</sst>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sz val="1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24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33" borderId="0" xfId="0" applyFont="1" applyFill="1" applyBorder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2" xfId="53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 indent="2"/>
    </xf>
    <xf numFmtId="0" fontId="16" fillId="0" borderId="1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 indent="2"/>
    </xf>
    <xf numFmtId="0" fontId="16" fillId="0" borderId="13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horizontal="left" vertical="center" wrapText="1" indent="2"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7" fillId="0" borderId="0" xfId="0" applyFont="1" applyFill="1" applyAlignment="1" applyProtection="1">
      <alignment wrapText="1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2" fontId="12" fillId="35" borderId="13" xfId="0" applyNumberFormat="1" applyFont="1" applyFill="1" applyBorder="1" applyAlignment="1" applyProtection="1">
      <alignment/>
      <protection locked="0"/>
    </xf>
    <xf numFmtId="2" fontId="12" fillId="0" borderId="13" xfId="0" applyNumberFormat="1" applyFont="1" applyFill="1" applyBorder="1" applyAlignment="1" applyProtection="1">
      <alignment/>
      <protection locked="0"/>
    </xf>
    <xf numFmtId="2" fontId="12" fillId="33" borderId="10" xfId="0" applyNumberFormat="1" applyFont="1" applyFill="1" applyBorder="1" applyAlignment="1" applyProtection="1">
      <alignment/>
      <protection locked="0"/>
    </xf>
    <xf numFmtId="2" fontId="12" fillId="33" borderId="13" xfId="0" applyNumberFormat="1" applyFont="1" applyFill="1" applyBorder="1" applyAlignment="1" applyProtection="1">
      <alignment/>
      <protection locked="0"/>
    </xf>
    <xf numFmtId="0" fontId="14" fillId="34" borderId="0" xfId="0" applyFont="1" applyFill="1" applyAlignment="1" applyProtection="1">
      <alignment horizontal="left"/>
      <protection locked="0"/>
    </xf>
    <xf numFmtId="0" fontId="19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20" fillId="36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19" fillId="33" borderId="14" xfId="0" applyFont="1" applyFill="1" applyBorder="1" applyAlignment="1">
      <alignment horizontal="left" vertical="center" wrapText="1" inden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 indent="1"/>
    </xf>
    <xf numFmtId="0" fontId="20" fillId="33" borderId="12" xfId="0" applyFont="1" applyFill="1" applyBorder="1" applyAlignment="1">
      <alignment/>
    </xf>
    <xf numFmtId="0" fontId="21" fillId="33" borderId="13" xfId="0" applyFont="1" applyFill="1" applyBorder="1" applyAlignment="1">
      <alignment horizontal="left" vertical="center" wrapText="1" indent="3"/>
    </xf>
    <xf numFmtId="49" fontId="22" fillId="33" borderId="13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2" fontId="20" fillId="36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0" xfId="0" applyFont="1" applyFill="1" applyBorder="1" applyAlignment="1">
      <alignment horizontal="left" vertical="center" wrapText="1" indent="1"/>
    </xf>
    <xf numFmtId="2" fontId="20" fillId="35" borderId="13" xfId="0" applyNumberFormat="1" applyFont="1" applyFill="1" applyBorder="1" applyAlignment="1" applyProtection="1">
      <alignment/>
      <protection locked="0"/>
    </xf>
    <xf numFmtId="2" fontId="20" fillId="36" borderId="10" xfId="0" applyNumberFormat="1" applyFont="1" applyFill="1" applyBorder="1" applyAlignment="1">
      <alignment/>
    </xf>
    <xf numFmtId="2" fontId="23" fillId="35" borderId="13" xfId="0" applyNumberFormat="1" applyFont="1" applyFill="1" applyBorder="1" applyAlignment="1" applyProtection="1">
      <alignment/>
      <protection locked="0"/>
    </xf>
    <xf numFmtId="2" fontId="23" fillId="0" borderId="13" xfId="0" applyNumberFormat="1" applyFont="1" applyFill="1" applyBorder="1" applyAlignment="1" applyProtection="1">
      <alignment/>
      <protection locked="0"/>
    </xf>
    <xf numFmtId="2" fontId="20" fillId="33" borderId="10" xfId="0" applyNumberFormat="1" applyFont="1" applyFill="1" applyBorder="1" applyAlignment="1" applyProtection="1">
      <alignment/>
      <protection locked="0"/>
    </xf>
    <xf numFmtId="2" fontId="20" fillId="35" borderId="10" xfId="0" applyNumberFormat="1" applyFont="1" applyFill="1" applyBorder="1" applyAlignment="1" applyProtection="1">
      <alignment/>
      <protection locked="0"/>
    </xf>
    <xf numFmtId="2" fontId="20" fillId="0" borderId="13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3" fillId="33" borderId="19" xfId="0" applyFont="1" applyFill="1" applyBorder="1" applyAlignment="1">
      <alignment horizontal="left" vertical="center" wrapText="1" indent="2"/>
    </xf>
    <xf numFmtId="0" fontId="3" fillId="33" borderId="20" xfId="0" applyFont="1" applyFill="1" applyBorder="1" applyAlignment="1">
      <alignment horizontal="left" vertical="center" wrapText="1" indent="2"/>
    </xf>
    <xf numFmtId="0" fontId="3" fillId="33" borderId="20" xfId="0" applyFont="1" applyFill="1" applyBorder="1" applyAlignment="1">
      <alignment horizontal="left" vertical="center" wrapText="1" indent="1"/>
    </xf>
    <xf numFmtId="0" fontId="3" fillId="33" borderId="20" xfId="0" applyFont="1" applyFill="1" applyBorder="1" applyAlignment="1">
      <alignment horizontal="left" vertical="center" wrapText="1" indent="3"/>
    </xf>
    <xf numFmtId="0" fontId="3" fillId="33" borderId="19" xfId="0" applyFont="1" applyFill="1" applyBorder="1" applyAlignment="1">
      <alignment horizontal="left" vertical="center" wrapText="1" indent="1"/>
    </xf>
    <xf numFmtId="0" fontId="3" fillId="33" borderId="20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left" vertical="center" wrapText="1" indent="1"/>
    </xf>
    <xf numFmtId="0" fontId="28" fillId="0" borderId="19" xfId="0" applyFont="1" applyFill="1" applyBorder="1" applyAlignment="1">
      <alignment horizontal="left" vertical="center" wrapText="1" indent="2"/>
    </xf>
    <xf numFmtId="0" fontId="28" fillId="0" borderId="20" xfId="0" applyFont="1" applyFill="1" applyBorder="1" applyAlignment="1">
      <alignment horizontal="left" vertical="center" wrapText="1" indent="2"/>
    </xf>
    <xf numFmtId="0" fontId="28" fillId="0" borderId="19" xfId="0" applyFont="1" applyFill="1" applyBorder="1" applyAlignment="1">
      <alignment horizontal="left" vertical="center" wrapText="1" indent="1"/>
    </xf>
    <xf numFmtId="2" fontId="8" fillId="0" borderId="1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wrapText="1"/>
    </xf>
    <xf numFmtId="2" fontId="8" fillId="0" borderId="25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 wrapText="1"/>
    </xf>
    <xf numFmtId="2" fontId="8" fillId="0" borderId="30" xfId="0" applyNumberFormat="1" applyFont="1" applyBorder="1" applyAlignment="1">
      <alignment horizontal="center" wrapText="1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 wrapText="1"/>
    </xf>
    <xf numFmtId="2" fontId="8" fillId="0" borderId="32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3" fillId="33" borderId="33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wrapText="1"/>
    </xf>
    <xf numFmtId="2" fontId="8" fillId="0" borderId="31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30" xfId="0" applyNumberFormat="1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2" fontId="8" fillId="0" borderId="32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 applyProtection="1">
      <alignment horizontal="center" wrapText="1"/>
      <protection locked="0"/>
    </xf>
    <xf numFmtId="2" fontId="8" fillId="0" borderId="36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 wrapText="1"/>
    </xf>
    <xf numFmtId="0" fontId="27" fillId="0" borderId="27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 wrapText="1"/>
    </xf>
    <xf numFmtId="2" fontId="8" fillId="0" borderId="39" xfId="0" applyNumberFormat="1" applyFont="1" applyBorder="1" applyAlignment="1">
      <alignment horizontal="center" wrapText="1"/>
    </xf>
    <xf numFmtId="2" fontId="8" fillId="0" borderId="40" xfId="0" applyNumberFormat="1" applyFont="1" applyBorder="1" applyAlignment="1">
      <alignment horizontal="center" wrapText="1"/>
    </xf>
    <xf numFmtId="2" fontId="8" fillId="0" borderId="35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41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 applyProtection="1">
      <alignment horizontal="center" wrapText="1"/>
      <protection locked="0"/>
    </xf>
    <xf numFmtId="2" fontId="8" fillId="0" borderId="23" xfId="0" applyNumberFormat="1" applyFont="1" applyBorder="1" applyAlignment="1" applyProtection="1">
      <alignment horizontal="center" wrapText="1"/>
      <protection locked="0"/>
    </xf>
    <xf numFmtId="2" fontId="8" fillId="0" borderId="25" xfId="0" applyNumberFormat="1" applyFont="1" applyBorder="1" applyAlignment="1" applyProtection="1">
      <alignment horizontal="center" wrapText="1"/>
      <protection locked="0"/>
    </xf>
    <xf numFmtId="2" fontId="8" fillId="0" borderId="23" xfId="0" applyNumberFormat="1" applyFont="1" applyBorder="1" applyAlignment="1" applyProtection="1">
      <alignment horizontal="center" vertical="center" wrapText="1"/>
      <protection locked="0"/>
    </xf>
    <xf numFmtId="2" fontId="8" fillId="0" borderId="34" xfId="0" applyNumberFormat="1" applyFont="1" applyBorder="1" applyAlignment="1" applyProtection="1">
      <alignment horizontal="center" wrapText="1"/>
      <protection locked="0"/>
    </xf>
    <xf numFmtId="2" fontId="8" fillId="0" borderId="35" xfId="0" applyNumberFormat="1" applyFont="1" applyBorder="1" applyAlignment="1" applyProtection="1">
      <alignment horizontal="center" wrapText="1"/>
      <protection locked="0"/>
    </xf>
    <xf numFmtId="2" fontId="8" fillId="0" borderId="35" xfId="0" applyNumberFormat="1" applyFont="1" applyBorder="1" applyAlignment="1" applyProtection="1">
      <alignment horizontal="center" vertical="center" wrapText="1"/>
      <protection locked="0"/>
    </xf>
    <xf numFmtId="2" fontId="8" fillId="0" borderId="42" xfId="0" applyNumberFormat="1" applyFont="1" applyBorder="1" applyAlignment="1" applyProtection="1">
      <alignment horizontal="center" wrapText="1"/>
      <protection locked="0"/>
    </xf>
    <xf numFmtId="2" fontId="8" fillId="0" borderId="20" xfId="0" applyNumberFormat="1" applyFont="1" applyBorder="1" applyAlignment="1" applyProtection="1">
      <alignment horizontal="center" vertical="center" wrapText="1"/>
      <protection locked="0"/>
    </xf>
    <xf numFmtId="2" fontId="8" fillId="0" borderId="34" xfId="0" applyNumberFormat="1" applyFont="1" applyBorder="1" applyAlignment="1">
      <alignment horizontal="center" wrapText="1"/>
    </xf>
    <xf numFmtId="2" fontId="8" fillId="0" borderId="42" xfId="0" applyNumberFormat="1" applyFont="1" applyBorder="1" applyAlignment="1">
      <alignment horizontal="center" wrapText="1"/>
    </xf>
    <xf numFmtId="2" fontId="8" fillId="0" borderId="43" xfId="0" applyNumberFormat="1" applyFont="1" applyBorder="1" applyAlignment="1">
      <alignment horizontal="center" wrapText="1"/>
    </xf>
    <xf numFmtId="2" fontId="8" fillId="0" borderId="44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 wrapText="1"/>
    </xf>
    <xf numFmtId="2" fontId="8" fillId="0" borderId="45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 wrapText="1"/>
    </xf>
    <xf numFmtId="177" fontId="20" fillId="36" borderId="10" xfId="0" applyNumberFormat="1" applyFont="1" applyFill="1" applyBorder="1" applyAlignment="1">
      <alignment horizontal="center"/>
    </xf>
    <xf numFmtId="177" fontId="20" fillId="35" borderId="13" xfId="0" applyNumberFormat="1" applyFont="1" applyFill="1" applyBorder="1" applyAlignment="1" applyProtection="1">
      <alignment/>
      <protection locked="0"/>
    </xf>
    <xf numFmtId="177" fontId="12" fillId="35" borderId="13" xfId="0" applyNumberFormat="1" applyFont="1" applyFill="1" applyBorder="1" applyAlignment="1" applyProtection="1">
      <alignment/>
      <protection locked="0"/>
    </xf>
    <xf numFmtId="177" fontId="12" fillId="0" borderId="13" xfId="0" applyNumberFormat="1" applyFont="1" applyFill="1" applyBorder="1" applyAlignment="1" applyProtection="1">
      <alignment/>
      <protection locked="0"/>
    </xf>
    <xf numFmtId="177" fontId="20" fillId="36" borderId="10" xfId="0" applyNumberFormat="1" applyFont="1" applyFill="1" applyBorder="1" applyAlignment="1">
      <alignment/>
    </xf>
    <xf numFmtId="177" fontId="23" fillId="35" borderId="13" xfId="0" applyNumberFormat="1" applyFont="1" applyFill="1" applyBorder="1" applyAlignment="1" applyProtection="1">
      <alignment/>
      <protection locked="0"/>
    </xf>
    <xf numFmtId="177" fontId="23" fillId="0" borderId="13" xfId="0" applyNumberFormat="1" applyFont="1" applyFill="1" applyBorder="1" applyAlignment="1" applyProtection="1">
      <alignment/>
      <protection locked="0"/>
    </xf>
    <xf numFmtId="177" fontId="12" fillId="33" borderId="10" xfId="0" applyNumberFormat="1" applyFont="1" applyFill="1" applyBorder="1" applyAlignment="1" applyProtection="1">
      <alignment/>
      <protection locked="0"/>
    </xf>
    <xf numFmtId="177" fontId="20" fillId="33" borderId="10" xfId="0" applyNumberFormat="1" applyFont="1" applyFill="1" applyBorder="1" applyAlignment="1" applyProtection="1">
      <alignment/>
      <protection locked="0"/>
    </xf>
    <xf numFmtId="177" fontId="20" fillId="36" borderId="10" xfId="0" applyNumberFormat="1" applyFont="1" applyFill="1" applyBorder="1" applyAlignment="1">
      <alignment horizontal="center" vertical="center"/>
    </xf>
    <xf numFmtId="177" fontId="20" fillId="35" borderId="10" xfId="0" applyNumberFormat="1" applyFont="1" applyFill="1" applyBorder="1" applyAlignment="1" applyProtection="1">
      <alignment/>
      <protection locked="0"/>
    </xf>
    <xf numFmtId="177" fontId="12" fillId="33" borderId="13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9" fillId="34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дотаций основной вариан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4:P54"/>
  <sheetViews>
    <sheetView tabSelected="1" view="pageBreakPreview" zoomScale="70" zoomScaleSheetLayoutView="70" workbookViewId="0" topLeftCell="A10">
      <selection activeCell="F22" sqref="F22"/>
    </sheetView>
  </sheetViews>
  <sheetFormatPr defaultColWidth="9.140625" defaultRowHeight="15"/>
  <cols>
    <col min="1" max="1" width="35.28125" style="3" customWidth="1"/>
    <col min="2" max="2" width="9.28125" style="3" customWidth="1"/>
    <col min="3" max="3" width="11.00390625" style="3" customWidth="1"/>
    <col min="4" max="4" width="13.7109375" style="3" customWidth="1"/>
    <col min="5" max="5" width="12.00390625" style="3" customWidth="1"/>
    <col min="6" max="6" width="16.140625" style="3" customWidth="1"/>
    <col min="7" max="7" width="11.00390625" style="3" customWidth="1"/>
    <col min="8" max="8" width="13.57421875" style="3" customWidth="1"/>
    <col min="9" max="9" width="10.57421875" style="3" customWidth="1"/>
    <col min="10" max="10" width="13.57421875" style="3" customWidth="1"/>
    <col min="11" max="11" width="10.421875" style="3" customWidth="1"/>
    <col min="12" max="12" width="14.00390625" style="3" customWidth="1"/>
    <col min="13" max="13" width="10.57421875" style="3" customWidth="1"/>
    <col min="14" max="14" width="13.7109375" style="3" customWidth="1"/>
    <col min="15" max="16384" width="9.140625" style="3" customWidth="1"/>
  </cols>
  <sheetData>
    <row r="1" s="50" customFormat="1" ht="15"/>
    <row r="2" s="50" customFormat="1" ht="15"/>
    <row r="3" s="50" customFormat="1" ht="15"/>
    <row r="4" spans="10:14" s="51" customFormat="1" ht="18.75">
      <c r="J4" s="52" t="s">
        <v>12</v>
      </c>
      <c r="M4" s="52"/>
      <c r="N4" s="52"/>
    </row>
    <row r="5" spans="10:14" s="51" customFormat="1" ht="18.75">
      <c r="J5" s="52" t="s">
        <v>13</v>
      </c>
      <c r="M5" s="53"/>
      <c r="N5" s="53"/>
    </row>
    <row r="6" spans="10:14" s="51" customFormat="1" ht="18.75">
      <c r="J6" s="52" t="s">
        <v>18</v>
      </c>
      <c r="M6" s="53"/>
      <c r="N6" s="53"/>
    </row>
    <row r="7" spans="1:15" s="55" customFormat="1" ht="23.25">
      <c r="A7" s="54"/>
      <c r="B7" s="54"/>
      <c r="C7" s="54"/>
      <c r="D7" s="54"/>
      <c r="E7" s="54"/>
      <c r="F7" s="54"/>
      <c r="G7" s="54"/>
      <c r="H7" s="54"/>
      <c r="J7" s="52" t="s">
        <v>74</v>
      </c>
      <c r="M7" s="56"/>
      <c r="N7" s="56"/>
      <c r="O7" s="54"/>
    </row>
    <row r="8" spans="1:15" s="55" customFormat="1" ht="23.25">
      <c r="A8" s="54"/>
      <c r="B8" s="54"/>
      <c r="C8" s="54"/>
      <c r="D8" s="54"/>
      <c r="E8" s="54"/>
      <c r="F8" s="54"/>
      <c r="G8" s="59"/>
      <c r="H8" s="54"/>
      <c r="J8" s="52"/>
      <c r="M8" s="56"/>
      <c r="N8" s="56"/>
      <c r="O8" s="54"/>
    </row>
    <row r="9" spans="1:15" s="55" customFormat="1" ht="23.25">
      <c r="A9" s="54"/>
      <c r="B9" s="54"/>
      <c r="C9" s="54"/>
      <c r="D9" s="54"/>
      <c r="E9" s="54"/>
      <c r="F9" s="54"/>
      <c r="G9" s="54"/>
      <c r="H9" s="54"/>
      <c r="J9" s="52"/>
      <c r="M9" s="56"/>
      <c r="N9" s="56"/>
      <c r="O9" s="54"/>
    </row>
    <row r="10" spans="1:16" s="55" customFormat="1" ht="23.25">
      <c r="A10" s="211" t="s">
        <v>72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57"/>
      <c r="P10" s="54"/>
    </row>
    <row r="11" spans="1:16" s="55" customFormat="1" ht="23.25">
      <c r="A11" s="212" t="s">
        <v>75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58"/>
      <c r="P11" s="54"/>
    </row>
    <row r="12" spans="1:16" s="2" customFormat="1" ht="23.25">
      <c r="A12" s="213" t="s">
        <v>19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42"/>
      <c r="P12" s="7"/>
    </row>
    <row r="13" spans="1:16" s="2" customFormat="1" ht="25.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5"/>
      <c r="P13" s="7"/>
    </row>
    <row r="14" spans="1:16" s="1" customFormat="1" ht="15" customHeight="1">
      <c r="A14" s="208" t="s">
        <v>67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41"/>
      <c r="P14" s="2"/>
    </row>
    <row r="15" spans="2:16" s="1" customFormat="1" ht="18.75">
      <c r="B15" s="2"/>
      <c r="D15" s="11"/>
      <c r="E15" s="11"/>
      <c r="F15" s="11"/>
      <c r="G15" s="11"/>
      <c r="H15" s="10"/>
      <c r="I15" s="11"/>
      <c r="J15" s="11"/>
      <c r="K15" s="11"/>
      <c r="L15" s="11"/>
      <c r="M15" s="11"/>
      <c r="N15" s="11"/>
      <c r="O15" s="2"/>
      <c r="P15" s="2"/>
    </row>
    <row r="16" spans="2:16" s="1" customFormat="1" ht="18.75">
      <c r="B16" s="2"/>
      <c r="D16" s="11"/>
      <c r="E16" s="11"/>
      <c r="F16" s="11"/>
      <c r="G16" s="11"/>
      <c r="H16" s="10"/>
      <c r="I16" s="11"/>
      <c r="J16" s="11"/>
      <c r="K16" s="214" t="s">
        <v>86</v>
      </c>
      <c r="L16" s="214"/>
      <c r="M16" s="214"/>
      <c r="N16" s="61">
        <v>1</v>
      </c>
      <c r="O16" s="2"/>
      <c r="P16" s="2"/>
    </row>
    <row r="17" spans="1:16" s="1" customFormat="1" ht="18.75" customHeight="1">
      <c r="A17" s="210" t="s">
        <v>51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43"/>
      <c r="P17" s="2"/>
    </row>
    <row r="18" spans="1:15" ht="1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6"/>
    </row>
    <row r="19" spans="1:15" ht="24.75" customHeight="1">
      <c r="A19" s="198" t="s">
        <v>60</v>
      </c>
      <c r="B19" s="202" t="s">
        <v>20</v>
      </c>
      <c r="C19" s="199" t="s">
        <v>10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O19" s="196"/>
    </row>
    <row r="20" spans="1:15" ht="35.25" customHeight="1">
      <c r="A20" s="198"/>
      <c r="B20" s="202"/>
      <c r="C20" s="198" t="s">
        <v>4</v>
      </c>
      <c r="D20" s="198"/>
      <c r="E20" s="198" t="s">
        <v>133</v>
      </c>
      <c r="F20" s="198"/>
      <c r="G20" s="205" t="s">
        <v>11</v>
      </c>
      <c r="H20" s="206"/>
      <c r="I20" s="206"/>
      <c r="J20" s="206"/>
      <c r="K20" s="206"/>
      <c r="L20" s="206"/>
      <c r="M20" s="206"/>
      <c r="N20" s="207"/>
      <c r="O20" s="196"/>
    </row>
    <row r="21" spans="1:15" ht="76.5" customHeight="1">
      <c r="A21" s="198"/>
      <c r="B21" s="202"/>
      <c r="C21" s="198"/>
      <c r="D21" s="198"/>
      <c r="E21" s="198"/>
      <c r="F21" s="198"/>
      <c r="G21" s="203" t="s">
        <v>63</v>
      </c>
      <c r="H21" s="204"/>
      <c r="I21" s="203" t="s">
        <v>64</v>
      </c>
      <c r="J21" s="204"/>
      <c r="K21" s="203" t="s">
        <v>65</v>
      </c>
      <c r="L21" s="204"/>
      <c r="M21" s="205" t="s">
        <v>66</v>
      </c>
      <c r="N21" s="207"/>
      <c r="O21" s="29"/>
    </row>
    <row r="22" spans="1:15" ht="31.5">
      <c r="A22" s="198"/>
      <c r="B22" s="202"/>
      <c r="C22" s="13" t="s">
        <v>69</v>
      </c>
      <c r="D22" s="13" t="s">
        <v>68</v>
      </c>
      <c r="E22" s="13" t="s">
        <v>69</v>
      </c>
      <c r="F22" s="13" t="s">
        <v>68</v>
      </c>
      <c r="G22" s="13" t="s">
        <v>69</v>
      </c>
      <c r="H22" s="13" t="s">
        <v>68</v>
      </c>
      <c r="I22" s="13" t="s">
        <v>69</v>
      </c>
      <c r="J22" s="13" t="s">
        <v>68</v>
      </c>
      <c r="K22" s="13" t="s">
        <v>69</v>
      </c>
      <c r="L22" s="13" t="s">
        <v>68</v>
      </c>
      <c r="M22" s="13" t="s">
        <v>69</v>
      </c>
      <c r="N22" s="13" t="s">
        <v>68</v>
      </c>
      <c r="O22" s="30"/>
    </row>
    <row r="23" spans="1:15" ht="15">
      <c r="A23" s="18" t="s">
        <v>61</v>
      </c>
      <c r="B23" s="18" t="s">
        <v>62</v>
      </c>
      <c r="C23" s="18">
        <v>1</v>
      </c>
      <c r="D23" s="18">
        <v>2</v>
      </c>
      <c r="E23" s="18">
        <v>3</v>
      </c>
      <c r="F23" s="18">
        <v>4</v>
      </c>
      <c r="G23" s="18">
        <v>5</v>
      </c>
      <c r="H23" s="18">
        <v>6</v>
      </c>
      <c r="I23" s="18">
        <v>7</v>
      </c>
      <c r="J23" s="18">
        <v>8</v>
      </c>
      <c r="K23" s="18">
        <v>9</v>
      </c>
      <c r="L23" s="18">
        <v>10</v>
      </c>
      <c r="M23" s="18">
        <v>11</v>
      </c>
      <c r="N23" s="18">
        <v>12</v>
      </c>
      <c r="O23" s="31"/>
    </row>
    <row r="24" spans="1:15" s="71" customFormat="1" ht="15.75">
      <c r="A24" s="67" t="s">
        <v>5</v>
      </c>
      <c r="B24" s="68" t="s">
        <v>7</v>
      </c>
      <c r="C24" s="184">
        <f>C25+C30+C34+C35+C36+C37</f>
        <v>0</v>
      </c>
      <c r="D24" s="184">
        <f>D25+D30+D34+D35+D36+D37</f>
        <v>0</v>
      </c>
      <c r="E24" s="184">
        <f>E25+E30+E34+E35+E36+E37</f>
        <v>0</v>
      </c>
      <c r="F24" s="184">
        <f>F25+F30+F34+F35+F36+F37</f>
        <v>0</v>
      </c>
      <c r="G24" s="184">
        <f>G25+G30+G34+G36</f>
        <v>0</v>
      </c>
      <c r="H24" s="184">
        <f aca="true" t="shared" si="0" ref="H24:N24">H25+H30+H34+H36</f>
        <v>0</v>
      </c>
      <c r="I24" s="184">
        <f t="shared" si="0"/>
        <v>0</v>
      </c>
      <c r="J24" s="184">
        <f t="shared" si="0"/>
        <v>0</v>
      </c>
      <c r="K24" s="184">
        <f t="shared" si="0"/>
        <v>0</v>
      </c>
      <c r="L24" s="184">
        <f t="shared" si="0"/>
        <v>0</v>
      </c>
      <c r="M24" s="184">
        <f t="shared" si="0"/>
        <v>0</v>
      </c>
      <c r="N24" s="184">
        <f t="shared" si="0"/>
        <v>0</v>
      </c>
      <c r="O24" s="70"/>
    </row>
    <row r="25" spans="1:15" s="71" customFormat="1" ht="78.75">
      <c r="A25" s="72" t="s">
        <v>76</v>
      </c>
      <c r="B25" s="73" t="s">
        <v>30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70"/>
    </row>
    <row r="26" spans="1:15" ht="31.5">
      <c r="A26" s="47" t="s">
        <v>77</v>
      </c>
      <c r="B26" s="46" t="s">
        <v>31</v>
      </c>
      <c r="C26" s="186"/>
      <c r="D26" s="186"/>
      <c r="E26" s="186"/>
      <c r="F26" s="186"/>
      <c r="G26" s="187"/>
      <c r="H26" s="187"/>
      <c r="I26" s="187"/>
      <c r="J26" s="187"/>
      <c r="K26" s="187"/>
      <c r="L26" s="187"/>
      <c r="M26" s="187"/>
      <c r="N26" s="187"/>
      <c r="O26" s="32"/>
    </row>
    <row r="27" spans="1:15" ht="15.75">
      <c r="A27" s="38" t="s">
        <v>57</v>
      </c>
      <c r="B27" s="19" t="s">
        <v>32</v>
      </c>
      <c r="C27" s="186"/>
      <c r="D27" s="186"/>
      <c r="E27" s="186"/>
      <c r="F27" s="186"/>
      <c r="G27" s="187"/>
      <c r="H27" s="187"/>
      <c r="I27" s="187"/>
      <c r="J27" s="187"/>
      <c r="K27" s="187"/>
      <c r="L27" s="187"/>
      <c r="M27" s="187"/>
      <c r="N27" s="187"/>
      <c r="O27" s="33"/>
    </row>
    <row r="28" spans="1:15" ht="31.5">
      <c r="A28" s="38" t="s">
        <v>0</v>
      </c>
      <c r="B28" s="19" t="s">
        <v>33</v>
      </c>
      <c r="C28" s="186"/>
      <c r="D28" s="186"/>
      <c r="E28" s="186"/>
      <c r="F28" s="186"/>
      <c r="G28" s="187"/>
      <c r="H28" s="187"/>
      <c r="I28" s="187"/>
      <c r="J28" s="187"/>
      <c r="K28" s="187"/>
      <c r="L28" s="187"/>
      <c r="M28" s="187"/>
      <c r="N28" s="187"/>
      <c r="O28" s="33"/>
    </row>
    <row r="29" spans="1:15" ht="15.75">
      <c r="A29" s="38" t="s">
        <v>1</v>
      </c>
      <c r="B29" s="19" t="s">
        <v>34</v>
      </c>
      <c r="C29" s="186"/>
      <c r="D29" s="186"/>
      <c r="E29" s="186"/>
      <c r="F29" s="186"/>
      <c r="G29" s="187"/>
      <c r="H29" s="187"/>
      <c r="I29" s="187"/>
      <c r="J29" s="187"/>
      <c r="K29" s="187"/>
      <c r="L29" s="187"/>
      <c r="M29" s="187"/>
      <c r="N29" s="187"/>
      <c r="O29" s="29"/>
    </row>
    <row r="30" spans="1:15" s="71" customFormat="1" ht="63">
      <c r="A30" s="74" t="s">
        <v>53</v>
      </c>
      <c r="B30" s="68" t="s">
        <v>35</v>
      </c>
      <c r="C30" s="188">
        <f>C31+C33</f>
        <v>0</v>
      </c>
      <c r="D30" s="188">
        <f aca="true" t="shared" si="1" ref="D30:N30">D31+D33</f>
        <v>0</v>
      </c>
      <c r="E30" s="188">
        <f t="shared" si="1"/>
        <v>0</v>
      </c>
      <c r="F30" s="188">
        <f t="shared" si="1"/>
        <v>0</v>
      </c>
      <c r="G30" s="188">
        <f t="shared" si="1"/>
        <v>0</v>
      </c>
      <c r="H30" s="188">
        <f t="shared" si="1"/>
        <v>0</v>
      </c>
      <c r="I30" s="188">
        <f t="shared" si="1"/>
        <v>0</v>
      </c>
      <c r="J30" s="188">
        <f t="shared" si="1"/>
        <v>0</v>
      </c>
      <c r="K30" s="188">
        <f t="shared" si="1"/>
        <v>0</v>
      </c>
      <c r="L30" s="188">
        <f t="shared" si="1"/>
        <v>0</v>
      </c>
      <c r="M30" s="188">
        <f t="shared" si="1"/>
        <v>0</v>
      </c>
      <c r="N30" s="188">
        <f t="shared" si="1"/>
        <v>0</v>
      </c>
      <c r="O30" s="75"/>
    </row>
    <row r="31" spans="1:15" ht="51" customHeight="1">
      <c r="A31" s="47" t="s">
        <v>78</v>
      </c>
      <c r="B31" s="46" t="s">
        <v>36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32"/>
    </row>
    <row r="32" spans="1:15" s="79" customFormat="1" ht="31.5">
      <c r="A32" s="76" t="s">
        <v>79</v>
      </c>
      <c r="B32" s="77" t="s">
        <v>37</v>
      </c>
      <c r="C32" s="189"/>
      <c r="D32" s="189"/>
      <c r="E32" s="189"/>
      <c r="F32" s="189"/>
      <c r="G32" s="190"/>
      <c r="H32" s="190"/>
      <c r="I32" s="190"/>
      <c r="J32" s="190"/>
      <c r="K32" s="190"/>
      <c r="L32" s="190"/>
      <c r="M32" s="190"/>
      <c r="N32" s="190"/>
      <c r="O32" s="78"/>
    </row>
    <row r="33" spans="1:15" ht="31.5">
      <c r="A33" s="38" t="s">
        <v>2</v>
      </c>
      <c r="B33" s="19" t="s">
        <v>41</v>
      </c>
      <c r="C33" s="186"/>
      <c r="D33" s="186"/>
      <c r="E33" s="186"/>
      <c r="F33" s="186"/>
      <c r="G33" s="191"/>
      <c r="H33" s="191"/>
      <c r="I33" s="191"/>
      <c r="J33" s="191"/>
      <c r="K33" s="191"/>
      <c r="L33" s="191"/>
      <c r="M33" s="191"/>
      <c r="N33" s="191"/>
      <c r="O33" s="32"/>
    </row>
    <row r="34" spans="1:15" s="71" customFormat="1" ht="31.5">
      <c r="A34" s="74" t="s">
        <v>54</v>
      </c>
      <c r="B34" s="68" t="s">
        <v>40</v>
      </c>
      <c r="C34" s="185"/>
      <c r="D34" s="185"/>
      <c r="E34" s="185"/>
      <c r="F34" s="185"/>
      <c r="G34" s="192"/>
      <c r="H34" s="192"/>
      <c r="I34" s="192"/>
      <c r="J34" s="192"/>
      <c r="K34" s="192"/>
      <c r="L34" s="192"/>
      <c r="M34" s="192"/>
      <c r="N34" s="192"/>
      <c r="O34" s="75"/>
    </row>
    <row r="35" spans="1:15" s="71" customFormat="1" ht="31.5">
      <c r="A35" s="74" t="s">
        <v>52</v>
      </c>
      <c r="B35" s="68" t="s">
        <v>39</v>
      </c>
      <c r="C35" s="185"/>
      <c r="D35" s="185"/>
      <c r="E35" s="192"/>
      <c r="F35" s="192"/>
      <c r="G35" s="193" t="s">
        <v>85</v>
      </c>
      <c r="H35" s="193" t="s">
        <v>85</v>
      </c>
      <c r="I35" s="193" t="s">
        <v>85</v>
      </c>
      <c r="J35" s="193" t="s">
        <v>85</v>
      </c>
      <c r="K35" s="193" t="s">
        <v>85</v>
      </c>
      <c r="L35" s="193" t="s">
        <v>85</v>
      </c>
      <c r="M35" s="193" t="s">
        <v>85</v>
      </c>
      <c r="N35" s="193" t="s">
        <v>85</v>
      </c>
      <c r="O35" s="75"/>
    </row>
    <row r="36" spans="1:15" s="71" customFormat="1" ht="126">
      <c r="A36" s="74" t="s">
        <v>58</v>
      </c>
      <c r="B36" s="68" t="s">
        <v>38</v>
      </c>
      <c r="C36" s="185"/>
      <c r="D36" s="185"/>
      <c r="E36" s="185"/>
      <c r="F36" s="185"/>
      <c r="G36" s="192"/>
      <c r="H36" s="192"/>
      <c r="I36" s="192"/>
      <c r="J36" s="192"/>
      <c r="K36" s="192"/>
      <c r="L36" s="192"/>
      <c r="M36" s="192"/>
      <c r="N36" s="192"/>
      <c r="O36" s="75"/>
    </row>
    <row r="37" spans="1:15" s="71" customFormat="1" ht="15.75">
      <c r="A37" s="74" t="s">
        <v>3</v>
      </c>
      <c r="B37" s="68" t="s">
        <v>42</v>
      </c>
      <c r="C37" s="185"/>
      <c r="D37" s="185"/>
      <c r="E37" s="192"/>
      <c r="F37" s="192"/>
      <c r="G37" s="193" t="s">
        <v>85</v>
      </c>
      <c r="H37" s="193" t="s">
        <v>85</v>
      </c>
      <c r="I37" s="193" t="s">
        <v>85</v>
      </c>
      <c r="J37" s="193" t="s">
        <v>85</v>
      </c>
      <c r="K37" s="193" t="s">
        <v>85</v>
      </c>
      <c r="L37" s="193" t="s">
        <v>85</v>
      </c>
      <c r="M37" s="193" t="s">
        <v>85</v>
      </c>
      <c r="N37" s="193" t="s">
        <v>85</v>
      </c>
      <c r="O37" s="75"/>
    </row>
    <row r="38" spans="1:15" s="71" customFormat="1" ht="47.25">
      <c r="A38" s="67" t="s">
        <v>59</v>
      </c>
      <c r="B38" s="68" t="s">
        <v>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75"/>
    </row>
    <row r="39" spans="1:15" s="71" customFormat="1" ht="31.5">
      <c r="A39" s="81" t="s">
        <v>83</v>
      </c>
      <c r="B39" s="73" t="s">
        <v>43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29"/>
    </row>
    <row r="40" spans="1:15" ht="31.5">
      <c r="A40" s="48" t="s">
        <v>82</v>
      </c>
      <c r="B40" s="46" t="s">
        <v>44</v>
      </c>
      <c r="C40" s="186"/>
      <c r="D40" s="186"/>
      <c r="E40" s="186"/>
      <c r="F40" s="186"/>
      <c r="G40" s="195"/>
      <c r="H40" s="195"/>
      <c r="I40" s="195"/>
      <c r="J40" s="195"/>
      <c r="K40" s="195"/>
      <c r="L40" s="195"/>
      <c r="M40" s="195"/>
      <c r="N40" s="195"/>
      <c r="O40" s="29"/>
    </row>
    <row r="41" spans="1:15" ht="31.5">
      <c r="A41" s="39" t="s">
        <v>16</v>
      </c>
      <c r="B41" s="19" t="s">
        <v>45</v>
      </c>
      <c r="C41" s="186"/>
      <c r="D41" s="186"/>
      <c r="E41" s="186"/>
      <c r="F41" s="186"/>
      <c r="G41" s="191"/>
      <c r="H41" s="191"/>
      <c r="I41" s="191"/>
      <c r="J41" s="191"/>
      <c r="K41" s="191"/>
      <c r="L41" s="191"/>
      <c r="M41" s="191"/>
      <c r="N41" s="191"/>
      <c r="O41" s="29"/>
    </row>
    <row r="42" spans="1:15" s="71" customFormat="1" ht="31.5">
      <c r="A42" s="82" t="s">
        <v>55</v>
      </c>
      <c r="B42" s="68" t="s">
        <v>46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75"/>
    </row>
    <row r="43" spans="1:15" ht="31.5">
      <c r="A43" s="48" t="s">
        <v>81</v>
      </c>
      <c r="B43" s="46" t="s">
        <v>47</v>
      </c>
      <c r="C43" s="186"/>
      <c r="D43" s="186"/>
      <c r="E43" s="186"/>
      <c r="F43" s="186"/>
      <c r="G43" s="195"/>
      <c r="H43" s="195"/>
      <c r="I43" s="195"/>
      <c r="J43" s="195"/>
      <c r="K43" s="195"/>
      <c r="L43" s="195"/>
      <c r="M43" s="195"/>
      <c r="N43" s="195"/>
      <c r="O43" s="32"/>
    </row>
    <row r="44" spans="1:15" ht="31.5">
      <c r="A44" s="39" t="s">
        <v>14</v>
      </c>
      <c r="B44" s="19" t="s">
        <v>48</v>
      </c>
      <c r="C44" s="186"/>
      <c r="D44" s="186"/>
      <c r="E44" s="186"/>
      <c r="F44" s="186"/>
      <c r="G44" s="191"/>
      <c r="H44" s="191"/>
      <c r="I44" s="191"/>
      <c r="J44" s="191"/>
      <c r="K44" s="191"/>
      <c r="L44" s="191"/>
      <c r="M44" s="191"/>
      <c r="N44" s="191"/>
      <c r="O44" s="32"/>
    </row>
    <row r="45" spans="1:15" ht="15.75">
      <c r="A45" s="39" t="s">
        <v>15</v>
      </c>
      <c r="B45" s="19" t="s">
        <v>49</v>
      </c>
      <c r="C45" s="186"/>
      <c r="D45" s="186"/>
      <c r="E45" s="186"/>
      <c r="F45" s="186"/>
      <c r="G45" s="191"/>
      <c r="H45" s="191"/>
      <c r="I45" s="191"/>
      <c r="J45" s="191"/>
      <c r="K45" s="191"/>
      <c r="L45" s="191"/>
      <c r="M45" s="191"/>
      <c r="N45" s="191"/>
      <c r="O45" s="32"/>
    </row>
    <row r="46" spans="1:15" ht="31.5">
      <c r="A46" s="39" t="s">
        <v>16</v>
      </c>
      <c r="B46" s="19" t="s">
        <v>50</v>
      </c>
      <c r="C46" s="186"/>
      <c r="D46" s="186"/>
      <c r="E46" s="186"/>
      <c r="F46" s="186"/>
      <c r="G46" s="191"/>
      <c r="H46" s="191"/>
      <c r="I46" s="191"/>
      <c r="J46" s="191"/>
      <c r="K46" s="191"/>
      <c r="L46" s="191"/>
      <c r="M46" s="191"/>
      <c r="N46" s="191"/>
      <c r="O46" s="32"/>
    </row>
    <row r="47" spans="1:15" ht="15.75">
      <c r="A47" s="40"/>
      <c r="B47" s="2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5.75">
      <c r="A48" s="49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5.75">
      <c r="A49" s="49"/>
      <c r="B49" s="2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5.75">
      <c r="A50" s="49"/>
      <c r="B50" s="2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5.75">
      <c r="A51" s="49"/>
      <c r="B51" s="2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5.75">
      <c r="A52" s="49"/>
      <c r="B52" s="2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</sheetData>
  <sheetProtection password="CC71" sheet="1"/>
  <mergeCells count="19">
    <mergeCell ref="G20:N20"/>
    <mergeCell ref="M21:N21"/>
    <mergeCell ref="A14:N14"/>
    <mergeCell ref="A13:N13"/>
    <mergeCell ref="A17:N17"/>
    <mergeCell ref="A10:N10"/>
    <mergeCell ref="A11:N11"/>
    <mergeCell ref="A12:N12"/>
    <mergeCell ref="K16:M16"/>
    <mergeCell ref="O19:O20"/>
    <mergeCell ref="A18:N18"/>
    <mergeCell ref="A19:A22"/>
    <mergeCell ref="E20:F21"/>
    <mergeCell ref="C20:D21"/>
    <mergeCell ref="C19:N19"/>
    <mergeCell ref="B19:B22"/>
    <mergeCell ref="G21:H21"/>
    <mergeCell ref="I21:J21"/>
    <mergeCell ref="K21:L21"/>
  </mergeCells>
  <dataValidations count="90">
    <dataValidation type="custom" showInputMessage="1" showErrorMessage="1" prompt="значение строки 0.1.2.1 должно быть &gt; или =&#10; значению строки 0.1.2.1.1" error="Значение неверно!" sqref="N31">
      <formula1>IF(N31&gt;=N32,TRUE,FALSE)</formula1>
    </dataValidation>
    <dataValidation type="custom" showInputMessage="1" showErrorMessage="1" prompt="значение строки 01.1 должно быть &gt; или =&#10;сумме значений строк 01.1.1,01.1.2,01.1.3,01.1.4" error="Значение неверно!" sqref="N25">
      <formula1>IF(N25&gt;=(N26+N27+N28+N29),TRUE,FALSE)</formula1>
    </dataValidation>
    <dataValidation type="custom" showInputMessage="1" showErrorMessage="1" prompt="значение строки 02 должно быть &gt; или =&#10;сумме значений строк 02.1 и 02.2" error="Значение неверно!" sqref="N38">
      <formula1>IF(N38&gt;=(N39+N42),TRUE,FALSE)</formula1>
    </dataValidation>
    <dataValidation type="custom" showInputMessage="1" showErrorMessage="1" prompt="значение строки 02.1 должно быть &gt; или =&#10;сумме значений строк 02.1.1 и 02.1.2" error="Значение неверно!" sqref="N39">
      <formula1>IF(N39&gt;=(N40+N41),TRUE,FALSE)</formula1>
    </dataValidation>
    <dataValidation type="custom" showInputMessage="1" showErrorMessage="1" prompt="значение строки 02.2 должно быть &gt; или =&#10;сумме значений строк 02.2.1, 02.2.2, 02.2.3, 02.2.4" error="Значение неверно!" sqref="N42">
      <formula1>IF(N42&gt;=(N43+N44+N45+N46),TRUE,FALSE)</formula1>
    </dataValidation>
    <dataValidation type="custom" showInputMessage="1" showErrorMessage="1" prompt="значение строки 01.1 должно быть &gt; или =&#10;сумме значений строк 01.1.1,01.1.2,01.1.3,01.1.4" error="Значение неверно!" sqref="G25:M25">
      <formula1>IF(G25&gt;=(G26+G27+G28+G29),TRUE,FALSE)</formula1>
    </dataValidation>
    <dataValidation type="custom" showInputMessage="1" showErrorMessage="1" prompt="значение строки 02.2 должно быть &gt; или =&#10;сумме значений строк 02.2.1, 02.2.2, 02.2.3, 02.2.4" error="Значение неверно!" sqref="G42:M42">
      <formula1>IF(G42&gt;=(G43+G44+G45+G46),TRUE,FALSE)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гр.1 должно быть &gt; или = стр.01.1 гр.3" error="Значение неверно!" sqref="C25">
      <formula1>IF(AND(C25&gt;=(C26+C27+C28+C29),C25&gt;=E25),TRUE,FALSE)</formula1>
    </dataValidation>
    <dataValidation type="custom" showInputMessage="1" showErrorMessage="1" prompt="значение стр.01.1.1 гр.1 должно быть &gt; или = стр.01.1.1 гр.3" error="Значение неверно!" sqref="C26">
      <formula1>IF(C26&gt;=E26,TRUE,FALSE)</formula1>
    </dataValidation>
    <dataValidation type="custom" showInputMessage="1" showErrorMessage="1" prompt="значение стр.01.1.2 гр.1 должно быть &gt; или = стр.01.1.2 гр.3" error="Значение неверно!" sqref="C27">
      <formula1>IF(C27&gt;=E27,TRUE,FALSE)</formula1>
    </dataValidation>
    <dataValidation type="custom" showInputMessage="1" showErrorMessage="1" prompt="значение стр.01.1.3 гр.1 должно быть &gt; или = стр.01.1.3 гр.3" error="Значение неверно!" sqref="C28">
      <formula1>IF(C28&gt;=E28,TRUE,FALSE)</formula1>
    </dataValidation>
    <dataValidation type="custom" showInputMessage="1" showErrorMessage="1" prompt="значение стр.01.1.4 гр.1 должно быть &gt; или = стр.01.1.4 гр.3" error="Значение неверно!" sqref="C29">
      <formula1>IF(C29&gt;=E29,TRUE,FALSE)</formula1>
    </dataValidation>
    <dataValidation type="custom" showInputMessage="1" showErrorMessage="1" prompt="значение стр.01.2.1 должно быть &gt; или = значению стр.01.2.1.1 &#10;и значение стр.01.2.1 гр.1 должно быть &gt; или = стр.01.2.1 гр.3" error="Значение неверно!" sqref="C31">
      <formula1>IF(AND(C31&gt;=C32,C31&gt;=E31),TRUE,FALSE)</formula1>
    </dataValidation>
    <dataValidation type="custom" showInputMessage="1" showErrorMessage="1" prompt="значение стр.01.2.1.1 гр.1 должно быть &gt; или = стр.01.2.1.1 гр.3" error="Значение неверно!" sqref="C32">
      <formula1>IF(C32&gt;=E32,TRUE,FALSE)</formula1>
    </dataValidation>
    <dataValidation type="custom" showInputMessage="1" showErrorMessage="1" prompt="значение стр.01.2.2 гр.1 должно быть &gt; или = стр.01.2.2 гр.3" error="Значение неверно!" sqref="C33">
      <formula1>IF(C33&gt;=E33,TRUE,FALSE)</formula1>
    </dataValidation>
    <dataValidation type="custom" showInputMessage="1" showErrorMessage="1" prompt="значение стр.01.3 гр.1 должно быть &gt; или = стр.01.3 гр.3" error="Значение неверно!" sqref="C34">
      <formula1>IF(C34&gt;=E34,TRUE,FALSE)</formula1>
    </dataValidation>
    <dataValidation type="custom" showInputMessage="1" showErrorMessage="1" prompt="значение стр.01.4 гр.1 должно быть &gt; или = стр.01.4 гр.3" error="Значение неверно!" sqref="C35">
      <formula1>IF(C35&gt;=E35,TRUE,FALSE)</formula1>
    </dataValidation>
    <dataValidation type="custom" showInputMessage="1" showErrorMessage="1" prompt="значение стр.01.5 гр.1 должно быть &gt; или = стр.01.5 гр.3" error="Значение неверно!" sqref="C36">
      <formula1>IF(C36&gt;=E36,TRUE,FALSE)</formula1>
    </dataValidation>
    <dataValidation type="custom" showInputMessage="1" showErrorMessage="1" prompt="значение стр.01.6 гр.1 должно быть &gt; или = стр.01.6 гр.3" error="Значение неверно!" sqref="C37">
      <formula1>IF(C37&gt;=E37,TRUE,FALSE)</formula1>
    </dataValidation>
    <dataValidation type="custom" showInputMessage="1" showErrorMessage="1" prompt="значение стр.02 должно быть &gt; или =&#10;сумме значений стр.02.1 и 02.2 &#10;и значение стр.02 гр.1 должно быть &gt; или = стр.02 гр.3" error="Значение неверно!" sqref="C38">
      <formula1>IF(AND(C38&gt;=(C39+C42),C38&gt;=E38),TRUE,FALSE)</formula1>
    </dataValidation>
    <dataValidation type="custom" showInputMessage="1" showErrorMessage="1" prompt="значение стр.02.1 должно быть &gt; или =&#10;сумме значений стр.02.1.1 и 02.1.2 &#10;и значение стр.02.1 гр.1 должно быть &gt; или = стр.02.1 гр.3" error="Значение неверно!" sqref="C39">
      <formula1>IF(AND(C39&gt;=(C40+C41),C39&gt;=E39),TRUE,FALSE)</formula1>
    </dataValidation>
    <dataValidation type="custom" showInputMessage="1" showErrorMessage="1" prompt="значение стр.02.1.1 гр.1 должно быть &gt; или = стр.02.1.1 гр.3" error="Значение неверно!" sqref="C40">
      <formula1>IF(C40&gt;=E40,TRUE,FALSE)</formula1>
    </dataValidation>
    <dataValidation type="custom" showInputMessage="1" showErrorMessage="1" prompt="значение стр.02.1.2 гр.1 должно быть &gt; или = стр.02.1.2 гр.3" error="Значение неверно!" sqref="C41">
      <formula1>IF(C41&gt;=E41,TRUE,FALSE)</formula1>
    </dataValidation>
    <dataValidation type="custom" showInputMessage="1" showErrorMessage="1" prompt="значение стр.02.2 должно быть &gt; или =&#10;сумме значений стр.02.2.1,02.2.2, 02.2.3, 02.2.4 &#10;и значение стр.02.2 гр.1 должно быть &gt; или = стр.02.2 гр.3" error="Значение неверно!" sqref="C42">
      <formula1>IF(AND(C42&gt;=(C43+C44+C45+C46),C42&gt;=E42),TRUE,FALSE)</formula1>
    </dataValidation>
    <dataValidation type="custom" showInputMessage="1" showErrorMessage="1" prompt="значение стр.02.2.1 гр.1 должно быть &gt; или = стр.02.2.1 гр.3" error="Значение неверно!" sqref="C43">
      <formula1>IF(C43&gt;=E43,TRUE,FALSE)</formula1>
    </dataValidation>
    <dataValidation type="custom" showInputMessage="1" showErrorMessage="1" prompt="значение стр.02.2.2 гр.1 должно быть &gt; или = стр.02.2.2 гр.3" error="Значение неверно!" sqref="C44">
      <formula1>IF(C44&gt;=E44,TRUE,FALSE)</formula1>
    </dataValidation>
    <dataValidation type="custom" showInputMessage="1" showErrorMessage="1" prompt="значение стр.02.2.3 гр.1 должно быть &gt; или = стр.02.2.3 гр.3" error="Значение неверно!" sqref="C45">
      <formula1>IF(C45&gt;=E45,TRUE,FALSE)</formula1>
    </dataValidation>
    <dataValidation type="custom" showInputMessage="1" showErrorMessage="1" prompt="значение стр.02.2.4 гр.1 должно быть &gt; или = стр.02.2.4 гр.3" error="Значение неверно!" sqref="C46">
      <formula1>IF(C46&gt;=E46,TRUE,FALSE)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гр.2 должно быть &gt; или = стр.01.1 гр.4" error="Значение неверно!" sqref="D25">
      <formula1>IF(AND(D25&gt;=(D26+D27+D28+D29),D25&gt;=F25),TRUE,FALSE)</formula1>
    </dataValidation>
    <dataValidation type="custom" showInputMessage="1" showErrorMessage="1" prompt="значение стр.01.1.1 гр.2 должно быть &gt; или = стр.01.1.1 гр.4" error="Значение неверно!" sqref="D26">
      <formula1>IF(D26&gt;=F26,TRUE,FALSE)</formula1>
    </dataValidation>
    <dataValidation type="custom" showInputMessage="1" showErrorMessage="1" prompt="значение стр.01.1.2 гр.2 должно быть &gt; или = стр.01.1.2 гр.4" error="Значение неверно!" sqref="D27">
      <formula1>IF(D27&gt;=F27,TRUE,FALSE)</formula1>
    </dataValidation>
    <dataValidation type="custom" showInputMessage="1" showErrorMessage="1" prompt="значение стр.01.1.3 гр.2 должно быть &gt; или = стр.01.1.3 гр.4" error="Значение неверно!" sqref="D28">
      <formula1>IF(D28&gt;=F28,TRUE,FALSE)</formula1>
    </dataValidation>
    <dataValidation type="custom" showInputMessage="1" showErrorMessage="1" prompt="значение стр.01.1.4 гр.2 должно быть &gt; или = стр.01.1.4 гр.4" error="Значение неверно!" sqref="D29">
      <formula1>IF(D29&gt;=F29,TRUE,FALSE)</formula1>
    </dataValidation>
    <dataValidation type="custom" showInputMessage="1" showErrorMessage="1" prompt="значение стр.01.2.1 должно быть &gt; или = значению стр.01.2.1.1 &#10;и значение стр.01.2.1 гр.2 должно быть &gt; или = стр.01.2.1 гр.4" error="Значение неверно!" sqref="D31">
      <formula1>IF(AND(D31&gt;=D32,D31&gt;=F31),TRUE,FALSE)</formula1>
    </dataValidation>
    <dataValidation type="custom" showInputMessage="1" showErrorMessage="1" prompt="значение стр.01.2.1.1 гр.2 должно быть &gt; или = стр.01.2.1.1 гр.4" error="Значение неверно!" sqref="D32">
      <formula1>IF(D32&gt;=F32,TRUE,FALSE)</formula1>
    </dataValidation>
    <dataValidation type="custom" showInputMessage="1" showErrorMessage="1" prompt="значение стр.01.2.2 гр.2 должно быть &gt; или = стр.01.2.2 гр.4" error="Значение неверно!" sqref="D33">
      <formula1>IF(D33&gt;=F33,TRUE,FALSE)</formula1>
    </dataValidation>
    <dataValidation type="custom" showInputMessage="1" showErrorMessage="1" prompt="значение стр.01.3 гр.2 должно быть &gt; или = стр.01.3 гр.4" error="Значение неверно!" sqref="D34">
      <formula1>IF(D34&gt;=F34,TRUE,FALSE)</formula1>
    </dataValidation>
    <dataValidation type="custom" showInputMessage="1" showErrorMessage="1" prompt="значение стр.01.4 гр.2 должно быть &gt; или = стр.01.4 гр.4" error="Значение неверно!" sqref="D35">
      <formula1>IF(D35&gt;=F35,TRUE,FALSE)</formula1>
    </dataValidation>
    <dataValidation type="custom" showInputMessage="1" showErrorMessage="1" prompt="значение стр.01.5 гр.2 должно быть &gt; или = стр.01.5 гр.4" error="Значение неверно!" sqref="D36">
      <formula1>IF(D36&gt;=F36,TRUE,FALSE)</formula1>
    </dataValidation>
    <dataValidation type="custom" showInputMessage="1" showErrorMessage="1" prompt="значение стр.01.6 гр.2 должно быть &gt; или = стр.01.6 гр.4" error="Значение неверно!" sqref="D37">
      <formula1>IF(D37&gt;=F37,TRUE,FALSE)</formula1>
    </dataValidation>
    <dataValidation type="custom" showInputMessage="1" showErrorMessage="1" prompt="значение стр.02 должно быть &gt; или =&#10;сумме значений стр.02.1 и 02.2 &#10;и значение стр.02 гр.2 должно быть &gt; или = стр.02 гр.4" error="Значение неверно!" sqref="D38">
      <formula1>IF(AND(D38&gt;=(D39+D42),D38&gt;=F38),TRUE,FALSE)</formula1>
    </dataValidation>
    <dataValidation type="custom" showInputMessage="1" showErrorMessage="1" prompt="значение стр.02.1 должно быть &gt; или =&#10;сумме значений стр.02.1.1 и 02.1.2 &#10;и значение стр.02.1 гр.2 должно быть &gt; или = стр.02.1 гр.4" error="Значение неверно!" sqref="D39">
      <formula1>IF(AND(D39&gt;=(D40+D41),D39&gt;=F39),TRUE,FALSE)</formula1>
    </dataValidation>
    <dataValidation type="custom" showInputMessage="1" showErrorMessage="1" prompt="значение стр.02.1.1 гр.2 должно быть &gt; или = стр.02.1.1 гр.4" error="Значение неверно!" sqref="D40">
      <formula1>IF(D40&gt;=F40,TRUE,FALSE)</formula1>
    </dataValidation>
    <dataValidation type="custom" showInputMessage="1" showErrorMessage="1" prompt="значение стр.02.1.2 гр.2 должно быть &gt; или = стр.02.1.2 гр.4" error="Значение неверно!" sqref="D41">
      <formula1>IF(D41&gt;=F41,TRUE,FALSE)</formula1>
    </dataValidation>
    <dataValidation type="custom" showInputMessage="1" showErrorMessage="1" prompt="значение стр.02.2 должно быть &gt; или =&#10;сумме значений стр.02.2.1,02.2.2, 02.2.3, 02.2.4 &#10;и значение стр.02.2 гр.2 должно быть &gt; или = стр.02.2 гр.4" error="Значение неверно!" sqref="D42">
      <formula1>IF(AND(D42&gt;=(D43+D44+D45+D46),D42&gt;=F42),TRUE,FALSE)</formula1>
    </dataValidation>
    <dataValidation type="custom" showInputMessage="1" showErrorMessage="1" prompt="значение стр.02.2.1 гр.2 должно быть &gt; или = стр.02.2.1 гр.4" error="Значение неверно!" sqref="D43">
      <formula1>IF(D43&gt;=F43,TRUE,FALSE)</formula1>
    </dataValidation>
    <dataValidation type="custom" showInputMessage="1" showErrorMessage="1" prompt="значение стр.02.2.2 гр.2 должно быть &gt; или = стр.02.2.2 гр.4" error="Значение неверно!" sqref="D44">
      <formula1>IF(D44&gt;=F44,TRUE,FALSE)</formula1>
    </dataValidation>
    <dataValidation type="custom" showInputMessage="1" showErrorMessage="1" prompt="значение стр.02.2.3 гр.2 должно быть &gt; или = стр.02.2.3 гр.4" error="Значение неверно!" sqref="D45">
      <formula1>IF(D45&gt;=F45,TRUE,FALSE)</formula1>
    </dataValidation>
    <dataValidation type="custom" showInputMessage="1" showErrorMessage="1" prompt="значение стр.02.2.4 гр.2 должно быть &gt; или = стр.02.2.4 гр.4" error="Значение неверно!" sqref="D46">
      <formula1>IF(D46&gt;=F46,TRUE,FALSE)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должно быть &gt; или = &#10;стр.01.1 гр.(5+7+9+11)" error="Значение неверно!" sqref="E25">
      <formula1>IF(AND(E25&gt;=(E26+E27+E28+E29),E25&gt;=(G25+I25+K25+M25)),TRUE,FALSE)</formula1>
    </dataValidation>
    <dataValidation type="custom" showInputMessage="1" showErrorMessage="1" prompt="значение стр.01.1.1 должно быть &gt; или = &#10;стр.01.1.1 гр.(5+7+9+11)" error="Значение неверно!" sqref="E26">
      <formula1>IF(E26&gt;=(G26+I26+K26+M26),TRUE,FALSE)</formula1>
    </dataValidation>
    <dataValidation type="custom" showInputMessage="1" showErrorMessage="1" prompt="значение стр.01.1.2 должно быть &gt; или = &#10;стр.01.1.2 гр.(5+7+9+11)" error="Значение неверно!" sqref="E27">
      <formula1>IF(E27&gt;=(G27+I27+K27+M27),TRUE,FALSE)</formula1>
    </dataValidation>
    <dataValidation type="custom" showInputMessage="1" showErrorMessage="1" prompt="значение стр.01.1.3 должно быть &gt; или = &#10;стр.01.1.3 гр.(5+7+9+11)" error="Значение неверно!" sqref="E28">
      <formula1>IF(E28&gt;=(G28+I28+K28+M28),TRUE,FALSE)</formula1>
    </dataValidation>
    <dataValidation type="custom" showInputMessage="1" showErrorMessage="1" prompt="значение стр.01.1.4 должно быть &gt; или = &#10;стр.01.1.4 гр.(5+7+9+11)" error="Значение неверно!" sqref="E29">
      <formula1>IF(E29&gt;=(G29+I29+K29+M29),TRUE,FALSE)</formula1>
    </dataValidation>
    <dataValidation type="custom" showInputMessage="1" showErrorMessage="1" prompt="значение стр.0.1.2.1 должно быть &gt; или =&#10;значению стр.0.1.2.1.1 &#10;и значение стр.01.2.1 должно быть &gt; или = &#10;стр.01.2.1 гр.(5+7+9+11)" error="Значение неверно!" sqref="E31">
      <formula1>IF(AND(E31&gt;=E32,E31&gt;=(G31+I31+K31+M31)),TRUE,FALSE)</formula1>
    </dataValidation>
    <dataValidation type="custom" showInputMessage="1" showErrorMessage="1" prompt="значение стр.01.2.1.1 должно быть &gt; или = &#10;стр.01.2.1.1 гр.(5+7+9+11)" error="Значение неверно!" sqref="E32">
      <formula1>IF(E32&gt;=(G32+I32+K32+M32),TRUE,FALSE)</formula1>
    </dataValidation>
    <dataValidation type="custom" showInputMessage="1" showErrorMessage="1" prompt="значение стр.01.2.2 должно быть &gt; или = &#10;стр.01.2.2 гр.(5+7+9+11)" error="Значение неверно!" sqref="E33">
      <formula1>IF(E33&gt;=(G33+I33+K33+M33),TRUE,FALSE)</formula1>
    </dataValidation>
    <dataValidation type="custom" showInputMessage="1" showErrorMessage="1" prompt="значение стр.01.3 должно быть &gt; или = &#10;стр.01.3 гр.(5+7+9+11)" error="Значение неверно!" sqref="E34">
      <formula1>IF(E34&gt;=(G34+I34+K34+M34),TRUE,FALSE)</formula1>
    </dataValidation>
    <dataValidation type="custom" showInputMessage="1" showErrorMessage="1" prompt="значение стр.01.5 гр.3 должно быть &gt; или = &#10;стр.01.5 гр.(5+7+9+11)" error="Значение неверно!" sqref="E36">
      <formula1>IF(E36&gt;=(G36+I36+K36+M36),TRUE,FALSE)</formula1>
    </dataValidation>
    <dataValidation type="custom" showInputMessage="1" showErrorMessage="1" prompt="значение строки 02 должно быть &gt; или =&#10;сумме значений строк 02.1 и 02.2 &#10;и значение стр.02 гр.3 должно быть &gt; или = &#10;стр.02 гр.(5+7+9+11)" error="Значение неверно!" sqref="E38">
      <formula1>IF(AND(E38&gt;=(E39+E42),E38&gt;=(G38+I38+K38+M38)),TRUE,FALSE)</formula1>
    </dataValidation>
    <dataValidation type="custom" showInputMessage="1" showErrorMessage="1" prompt="значение строки 02.1 должно быть &gt; или =&#10;сумме значений строк 02.1.1 и 02.1.2 &#10;и значение стр.02.1 гр.3 должно быть &gt; или = &#10;стр.02.1 гр.(5+7+9+11)" error="Значение неверно!" sqref="E39">
      <formula1>IF(AND(E39&gt;=(E40+E41),E39&gt;=(G39+I39+K39+M39)),TRUE,FALSE)</formula1>
    </dataValidation>
    <dataValidation type="custom" showInputMessage="1" showErrorMessage="1" prompt="значение стр.02.1.1 гр.3 должно быть &gt; или = &#10;стр.02.1.1 гр.(5+7+9+11)" error="Значение неверно!" sqref="E40">
      <formula1>IF(E40&gt;=(G40+I40+K40+M40),TRUE,FALSE)</formula1>
    </dataValidation>
    <dataValidation type="custom" showInputMessage="1" showErrorMessage="1" prompt="значение стр.02.1.2 гр.3 должно быть &gt; или = &#10;стр.02.1.2 гр.(5+7+9+11)" error="Значение неверно!" sqref="E41">
      <formula1>IF(E41&gt;=(G41+I41+K41+M41),TRUE,FALSE)</formula1>
    </dataValidation>
    <dataValidation type="custom" showInputMessage="1" showErrorMessage="1" prompt="значение строки 02.2 должно быть &gt; или =&#10;сумме значений строк 02.2.1, 02.2.2, 02.2.3, 02.2.4 &#10;и значение стр.02.2 гр.3 должно быть &gt; или = &#10;стр.02.2 гр.(5+7+9+11)" error="Значение неверно!" sqref="E42">
      <formula1>IF(AND(E42&gt;=(E43+E44+E45+E46),E42&gt;=(G42+I42+K42+M42)),TRUE,FALSE)</formula1>
    </dataValidation>
    <dataValidation type="custom" showInputMessage="1" showErrorMessage="1" prompt="значение стр.02.2.1 гр.3 должно быть &gt; или = &#10;стр.02.2.1 гр.(5+7+9+11)" error="Значение неверно!" sqref="E43">
      <formula1>IF(E43&gt;=(G43+I43+K43+M43),TRUE,FALSE)</formula1>
    </dataValidation>
    <dataValidation type="custom" showInputMessage="1" showErrorMessage="1" prompt="значение стр.02.2.2 гр.3 должно быть &gt; или = &#10;стр.02.2.2 гр.(5+7+9+11)" error="Значение неверно!" sqref="E44">
      <formula1>IF(E44&gt;=(G44+I44+K44+M44),TRUE,FALSE)</formula1>
    </dataValidation>
    <dataValidation type="custom" showInputMessage="1" showErrorMessage="1" prompt="значение стр.02.2.3 гр.3 должно быть &gt; или = &#10;стр.02.2.3 гр.(5+7+9+11)" error="Значение неверно!" sqref="E45">
      <formula1>IF(E45&gt;=(G45+I45+K45+M45),TRUE,FALSE)</formula1>
    </dataValidation>
    <dataValidation type="custom" showInputMessage="1" showErrorMessage="1" prompt="значение стр.02.2.4 гр.3 должно быть &gt; или = &#10;стр.02.2.4 гр.(5+7+9+11)" error="Значение неверно!" sqref="E46">
      <formula1>IF(E46&gt;=(G46+I46+K46+M46),TRUE,FALSE)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должно быть &gt; или = &#10;стр.01.1 гр.(6+8+10+12)" error="Значение неверно!" sqref="F25">
      <formula1>IF(AND(F25&gt;=(F26+F27+F28+F29),F25&gt;=(H25+J25+L25+N25)),TRUE,FALSE)</formula1>
    </dataValidation>
    <dataValidation type="custom" showInputMessage="1" showErrorMessage="1" prompt="значение стр.01.1.1 должно быть &gt; или = &#10;стр.01.1.1 гр.(6+8+10+12)" error="Значение неверно!" sqref="F26">
      <formula1>IF(F26&gt;=(H26+J26+L26+N26),TRUE,FALSE)</formula1>
    </dataValidation>
    <dataValidation type="custom" showInputMessage="1" showErrorMessage="1" prompt="значение стр.01.1.2 должно быть &gt; или = &#10;стр.01.1.2 гр.(6+8+10+12)" error="Значение неверно!" sqref="F27">
      <formula1>IF(F27&gt;=(H27+J27+L27+N27),TRUE,FALSE)</formula1>
    </dataValidation>
    <dataValidation type="custom" showInputMessage="1" showErrorMessage="1" prompt="значение стр.01.1.3 должно быть &gt; или = &#10;стр.01.1.3 гр.(6+8+10+12)" error="Значение неверно!" sqref="F28">
      <formula1>IF(F28&gt;=(H28+J28+L28+N28),TRUE,FALSE)</formula1>
    </dataValidation>
    <dataValidation type="custom" showInputMessage="1" showErrorMessage="1" prompt="значение стр.01.1.4 должно быть &gt; или = &#10;стр.01.1.4 гр.(6+8+10+12)" error="Значение неверно!" sqref="F29">
      <formula1>IF(F29&gt;=(H29+J29+L29+N29),TRUE,FALSE)</formula1>
    </dataValidation>
    <dataValidation type="custom" showInputMessage="1" showErrorMessage="1" prompt="значение стр.0.1.2.1 должно быть &gt; или =&#10;значению стр.0.1.2.1.1 &#10;и значение стр.01.2.1 должно быть &gt; или = &#10;стр.01.2.1 гр.(6+8+10+12)" error="Значение неверно!" sqref="F31">
      <formula1>IF(AND(F31&gt;=F32,F31&gt;=(H31+J31+L31+N31)),TRUE,FALSE)</formula1>
    </dataValidation>
    <dataValidation type="custom" showInputMessage="1" showErrorMessage="1" prompt="значение стр.01.2.1.1 должно быть &gt; или = &#10;стр.01.2.1.1 гр.(6+8+10+12)" error="Значение неверно!" sqref="F32">
      <formula1>IF(F32&gt;=(H32+J32+L32+N32),TRUE,FALSE)</formula1>
    </dataValidation>
    <dataValidation type="custom" showInputMessage="1" showErrorMessage="1" prompt="значение стр.01.2.2 должно быть &gt; или = &#10;стр.01.2.2 гр.(6+8+10+12)" error="Значение неверно!" sqref="F33">
      <formula1>IF(F33&gt;=(H33+J33+L33+N33),TRUE,FALSE)</formula1>
    </dataValidation>
    <dataValidation type="custom" showInputMessage="1" showErrorMessage="1" prompt="значение стр.01.3 должно быть &gt; или = &#10;стр.01.3 гр.(6+8+10+12)" error="Значение неверно!" sqref="F34">
      <formula1>IF(F34&gt;=(H34+J34+L34+N34),TRUE,FALSE)</formula1>
    </dataValidation>
    <dataValidation type="custom" showInputMessage="1" showErrorMessage="1" prompt="значение стр.01.5 гр.4 должно быть &gt; или = &#10;стр.01.5 гр.(6+8+10+12)" error="Значение неверно!" sqref="F36">
      <formula1>IF(F36&gt;=(H36+J36+L36+N36),TRUE,FALSE)</formula1>
    </dataValidation>
    <dataValidation type="custom" showInputMessage="1" showErrorMessage="1" prompt="значение строки 02 должно быть &gt; или =&#10;сумме значений строк 02.1 и 02.2 &#10;и значение стр.02 гр.4 должно быть &gt; или = &#10;стр.02 гр.(6+8+10+12)" error="Значение неверно!" sqref="F38">
      <formula1>IF(AND(F38&gt;=(F39+F42),F38&gt;=(H38+J38+L38+N38)),TRUE,FALSE)</formula1>
    </dataValidation>
    <dataValidation type="custom" showInputMessage="1" showErrorMessage="1" prompt="значение строки 02.1 должно быть &gt; или =&#10;сумме значений строк 02.1.1 и 02.1.2 &#10;и значение стр.02.1 гр.4 должно быть &gt; или = &#10;стр.02.1 гр.(6+8+10+12)" error="Значение неверно!" sqref="F39">
      <formula1>IF(AND(F39&gt;=(F40+F41),F39&gt;=(H39+J39+L39+N39)),TRUE,FALSE)</formula1>
    </dataValidation>
    <dataValidation type="custom" showInputMessage="1" showErrorMessage="1" prompt="значение стр.02.1.1 гр.4 должно быть &gt; или = &#10;стр.02.1.1 гр.(6+8+10+12)" error="Значение неверно!" sqref="F40">
      <formula1>IF(F40&gt;=(H40+J40+L40+N40),TRUE,FALSE)</formula1>
    </dataValidation>
    <dataValidation type="custom" showInputMessage="1" showErrorMessage="1" prompt="значение стр.02.1.2 гр.4 должно быть &gt; или = &#10;стр.02.1.2 гр.(6+8+10+12)" error="Значение неверно!" sqref="F41">
      <formula1>IF(F41&gt;=(H41+J41+L41+N41),TRUE,FALSE)</formula1>
    </dataValidation>
    <dataValidation type="custom" showInputMessage="1" showErrorMessage="1" prompt="значение строки 02.2 должно быть &gt; или =&#10;сумме значений строк 02.2.1, 02.2.2, 02.2.3, 02.2.4 &#10;и значение стр.02.2 гр.4 должно быть &gt; или = &#10;стр.02.2 гр.(6+8+10+12)" error="Значение неверно!" sqref="F42">
      <formula1>IF(AND(F42&gt;=(F43+F44+F45+F46),F42&gt;=(H42+J42+L42+N42)),TRUE,FALSE)</formula1>
    </dataValidation>
    <dataValidation type="custom" showInputMessage="1" showErrorMessage="1" prompt="значение стр.02.2.1 гр.4 должно быть &gt; или = &#10;стр.02.2.1 гр.(6+8+10+12)" error="Значение неверно!" sqref="F43">
      <formula1>IF(F43&gt;=(H43+J43+L43+N43),TRUE,FALSE)</formula1>
    </dataValidation>
    <dataValidation type="custom" showInputMessage="1" showErrorMessage="1" prompt="значение стр.02.2.2 гр.4 должно быть &gt; или = &#10;стр.02.2.2 гр.(6+8+10+12)" error="Значение неверно!" sqref="F44">
      <formula1>IF(F44&gt;=(H44+J44+L44+N44),TRUE,FALSE)</formula1>
    </dataValidation>
    <dataValidation type="custom" showInputMessage="1" showErrorMessage="1" prompt="значение стр.02.2.3 гр.4 должно быть &gt; или = &#10;стр.02.2.3 гр.(6+8+10+12)" error="Значение неверно!" sqref="F45">
      <formula1>IF(F45&gt;=(H45+J45+L45+N45),TRUE,FALSE)</formula1>
    </dataValidation>
    <dataValidation type="custom" showInputMessage="1" showErrorMessage="1" prompt="значение стр.02.2.4 гр.4 должно быть &gt; или = &#10;стр.02.2.4 гр.(6+8+10+12)" error="Значение неверно!" sqref="F46">
      <formula1>IF(F46&gt;=(H46+J46+L46+N46),TRUE,FALSE)</formula1>
    </dataValidation>
    <dataValidation type="custom" showInputMessage="1" showErrorMessage="1" prompt="значение строки 0.1.2.1 должно быть &gt; или =&#10; значению строки 0.1.2.1.1" error="Значение неверно!" sqref="G31 H31 I31 J31 K31 L31 M31">
      <formula1>IF(G31&gt;=G32,TRUE,FALSE)</formula1>
    </dataValidation>
    <dataValidation type="custom" showInputMessage="1" showErrorMessage="1" prompt="значение строки 02 должно быть &gt; или =&#10;сумме значений строк 02.1 и 02.2" error="Значение неверно!" sqref="G38 H38 I38 J38 K38 L38 M38">
      <formula1>IF(G38&gt;=(G39+G42),TRUE,FALSE)</formula1>
    </dataValidation>
    <dataValidation type="custom" showInputMessage="1" showErrorMessage="1" prompt="значение строки 02.1 должно быть &gt; или =&#10;сумме значений строк 02.1.1 и 02.1.2" error="Значение неверно!" sqref="G39 H39 I39 J39 K39 L39 M39">
      <formula1>IF(G39&gt;=(G40+G41),TRUE,FALSE)</formula1>
    </dataValidation>
  </dataValidations>
  <printOptions/>
  <pageMargins left="0.11811023622047245" right="0.11811023622047245" top="0.30333333333333334" bottom="0.11811023622047245" header="0" footer="0"/>
  <pageSetup fitToHeight="1" fitToWidth="1" horizontalDpi="600" verticalDpi="600" orientation="portrait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53"/>
  <sheetViews>
    <sheetView view="pageBreakPreview" zoomScale="70" zoomScaleNormal="85" zoomScaleSheetLayoutView="70" zoomScalePageLayoutView="0" workbookViewId="0" topLeftCell="A13">
      <selection activeCell="F31" sqref="F31 F33"/>
    </sheetView>
  </sheetViews>
  <sheetFormatPr defaultColWidth="9.140625" defaultRowHeight="15"/>
  <cols>
    <col min="1" max="1" width="35.57421875" style="3" customWidth="1"/>
    <col min="2" max="2" width="10.421875" style="3" customWidth="1"/>
    <col min="3" max="3" width="11.8515625" style="3" customWidth="1"/>
    <col min="4" max="4" width="13.8515625" style="3" customWidth="1"/>
    <col min="5" max="5" width="14.00390625" style="3" customWidth="1"/>
    <col min="6" max="6" width="14.140625" style="3" customWidth="1"/>
    <col min="7" max="7" width="10.57421875" style="3" customWidth="1"/>
    <col min="8" max="8" width="14.00390625" style="3" customWidth="1"/>
    <col min="9" max="9" width="10.57421875" style="3" customWidth="1"/>
    <col min="10" max="10" width="13.7109375" style="3" customWidth="1"/>
    <col min="11" max="11" width="10.7109375" style="3" customWidth="1"/>
    <col min="12" max="12" width="13.8515625" style="3" customWidth="1"/>
    <col min="13" max="13" width="10.57421875" style="3" customWidth="1"/>
    <col min="14" max="14" width="13.57421875" style="3" customWidth="1"/>
    <col min="15" max="16384" width="9.140625" style="3" customWidth="1"/>
  </cols>
  <sheetData>
    <row r="1" spans="12:14" s="6" customFormat="1" ht="18.75">
      <c r="L1" s="9"/>
      <c r="M1" s="9"/>
      <c r="N1" s="8"/>
    </row>
    <row r="2" s="6" customFormat="1" ht="18.75">
      <c r="N2" s="8"/>
    </row>
    <row r="3" s="6" customFormat="1" ht="18.75">
      <c r="N3" s="8"/>
    </row>
    <row r="4" spans="1:14" s="2" customFormat="1" ht="23.25" customHeight="1">
      <c r="A4" s="7"/>
      <c r="B4" s="7"/>
      <c r="C4" s="7"/>
      <c r="D4" s="7"/>
      <c r="E4" s="7"/>
      <c r="F4" s="7"/>
      <c r="G4" s="7"/>
      <c r="H4" s="7"/>
      <c r="L4" s="7"/>
      <c r="M4" s="7"/>
      <c r="N4" s="8"/>
    </row>
    <row r="5" spans="1:14" s="2" customFormat="1" ht="23.25" customHeight="1">
      <c r="A5" s="7"/>
      <c r="C5" s="10"/>
      <c r="E5" s="7"/>
      <c r="G5" s="7"/>
      <c r="H5" s="7"/>
      <c r="L5" s="7"/>
      <c r="M5" s="7"/>
      <c r="N5" s="8"/>
    </row>
    <row r="6" spans="1:14" s="2" customFormat="1" ht="23.25" customHeight="1">
      <c r="A6" s="7"/>
      <c r="C6" s="10"/>
      <c r="E6" s="7"/>
      <c r="G6" s="7"/>
      <c r="H6" s="7"/>
      <c r="L6" s="7"/>
      <c r="M6" s="7"/>
      <c r="N6" s="8"/>
    </row>
    <row r="7" spans="1:14" s="2" customFormat="1" ht="23.25" customHeight="1">
      <c r="A7" s="7"/>
      <c r="C7" s="10"/>
      <c r="E7" s="7"/>
      <c r="G7" s="7"/>
      <c r="H7" s="7"/>
      <c r="L7" s="7"/>
      <c r="M7" s="7"/>
      <c r="N7" s="8"/>
    </row>
    <row r="8" spans="1:14" s="2" customFormat="1" ht="23.25" customHeight="1">
      <c r="A8" s="7"/>
      <c r="C8" s="10"/>
      <c r="E8" s="7"/>
      <c r="G8" s="7"/>
      <c r="H8" s="7"/>
      <c r="L8" s="7"/>
      <c r="M8" s="7"/>
      <c r="N8" s="8"/>
    </row>
    <row r="9" spans="1:14" s="2" customFormat="1" ht="23.25" customHeight="1">
      <c r="A9" s="7"/>
      <c r="C9" s="10"/>
      <c r="E9" s="7"/>
      <c r="G9" s="7"/>
      <c r="H9" s="7"/>
      <c r="L9" s="7"/>
      <c r="M9" s="7"/>
      <c r="N9" s="8"/>
    </row>
    <row r="10" spans="1:14" s="2" customFormat="1" ht="23.25" customHeight="1">
      <c r="A10" s="7"/>
      <c r="C10" s="10"/>
      <c r="E10" s="7"/>
      <c r="G10" s="7"/>
      <c r="H10" s="7"/>
      <c r="L10" s="7"/>
      <c r="M10" s="7"/>
      <c r="N10" s="8"/>
    </row>
    <row r="11" spans="1:14" s="2" customFormat="1" ht="23.25" customHeight="1">
      <c r="A11" s="7"/>
      <c r="C11" s="10"/>
      <c r="E11" s="7"/>
      <c r="G11" s="7"/>
      <c r="H11" s="7"/>
      <c r="L11" s="7"/>
      <c r="M11" s="7"/>
      <c r="N11" s="8"/>
    </row>
    <row r="12" spans="1:14" s="2" customFormat="1" ht="23.25" customHeight="1">
      <c r="A12" s="7"/>
      <c r="C12" s="10"/>
      <c r="E12" s="7"/>
      <c r="G12" s="7"/>
      <c r="H12" s="7"/>
      <c r="L12" s="7"/>
      <c r="M12" s="7"/>
      <c r="N12" s="8"/>
    </row>
    <row r="13" spans="1:14" s="2" customFormat="1" ht="23.25" customHeight="1">
      <c r="A13" s="7"/>
      <c r="C13" s="10"/>
      <c r="E13" s="7"/>
      <c r="G13" s="7"/>
      <c r="H13" s="7"/>
      <c r="L13" s="7"/>
      <c r="M13" s="7"/>
      <c r="N13" s="8"/>
    </row>
    <row r="14" spans="1:14" s="2" customFormat="1" ht="23.25" customHeight="1">
      <c r="A14" s="7"/>
      <c r="C14" s="10"/>
      <c r="D14" s="10"/>
      <c r="E14" s="7"/>
      <c r="G14" s="7"/>
      <c r="H14" s="7"/>
      <c r="L14" s="7"/>
      <c r="M14" s="7"/>
      <c r="N14" s="8"/>
    </row>
    <row r="15" spans="1:14" s="2" customFormat="1" ht="20.25" customHeight="1">
      <c r="A15" s="7"/>
      <c r="B15" s="34"/>
      <c r="C15" s="35"/>
      <c r="D15" s="35"/>
      <c r="E15" s="35"/>
      <c r="F15" s="35"/>
      <c r="G15" s="35"/>
      <c r="H15" s="35"/>
      <c r="I15" s="4"/>
      <c r="J15" s="4"/>
      <c r="K15" s="4"/>
      <c r="L15" s="35"/>
      <c r="M15" s="35"/>
      <c r="N15" s="36"/>
    </row>
    <row r="16" spans="1:14" s="1" customFormat="1" ht="23.25">
      <c r="A16" s="7"/>
      <c r="C16" s="11"/>
      <c r="D16" s="11"/>
      <c r="E16" s="11"/>
      <c r="F16" s="11"/>
      <c r="G16" s="10"/>
      <c r="H16" s="11"/>
      <c r="I16" s="11"/>
      <c r="J16" s="11"/>
      <c r="K16" s="11"/>
      <c r="L16" s="11"/>
      <c r="M16" s="11"/>
      <c r="N16" s="2"/>
    </row>
    <row r="17" spans="1:15" ht="24.75" customHeight="1">
      <c r="A17" s="208" t="s">
        <v>17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32"/>
    </row>
    <row r="18" spans="1:15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18"/>
      <c r="N18" s="218"/>
      <c r="O18" s="12"/>
    </row>
    <row r="19" spans="1:15" ht="23.25" customHeight="1">
      <c r="A19" s="198" t="s">
        <v>60</v>
      </c>
      <c r="B19" s="202" t="s">
        <v>20</v>
      </c>
      <c r="C19" s="215" t="s">
        <v>29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6"/>
      <c r="O19" s="32"/>
    </row>
    <row r="20" spans="1:15" ht="33.75" customHeight="1">
      <c r="A20" s="198"/>
      <c r="B20" s="202"/>
      <c r="C20" s="198" t="s">
        <v>4</v>
      </c>
      <c r="D20" s="198"/>
      <c r="E20" s="200" t="s">
        <v>73</v>
      </c>
      <c r="F20" s="201"/>
      <c r="G20" s="205" t="s">
        <v>11</v>
      </c>
      <c r="H20" s="206"/>
      <c r="I20" s="206"/>
      <c r="J20" s="206"/>
      <c r="K20" s="206"/>
      <c r="L20" s="206"/>
      <c r="M20" s="206"/>
      <c r="N20" s="207"/>
      <c r="O20" s="32"/>
    </row>
    <row r="21" spans="1:15" ht="54" customHeight="1">
      <c r="A21" s="198"/>
      <c r="B21" s="202"/>
      <c r="C21" s="198"/>
      <c r="D21" s="198"/>
      <c r="E21" s="217"/>
      <c r="F21" s="204"/>
      <c r="G21" s="203" t="s">
        <v>63</v>
      </c>
      <c r="H21" s="204"/>
      <c r="I21" s="203" t="s">
        <v>64</v>
      </c>
      <c r="J21" s="204"/>
      <c r="K21" s="203" t="s">
        <v>65</v>
      </c>
      <c r="L21" s="204"/>
      <c r="M21" s="203" t="s">
        <v>66</v>
      </c>
      <c r="N21" s="204"/>
      <c r="O21" s="32"/>
    </row>
    <row r="22" spans="1:15" ht="31.5">
      <c r="A22" s="198"/>
      <c r="B22" s="202"/>
      <c r="C22" s="13" t="s">
        <v>69</v>
      </c>
      <c r="D22" s="13" t="s">
        <v>68</v>
      </c>
      <c r="E22" s="13" t="s">
        <v>69</v>
      </c>
      <c r="F22" s="13" t="s">
        <v>68</v>
      </c>
      <c r="G22" s="13" t="s">
        <v>69</v>
      </c>
      <c r="H22" s="13" t="s">
        <v>68</v>
      </c>
      <c r="I22" s="13" t="s">
        <v>69</v>
      </c>
      <c r="J22" s="13" t="s">
        <v>68</v>
      </c>
      <c r="K22" s="13" t="s">
        <v>69</v>
      </c>
      <c r="L22" s="13" t="s">
        <v>68</v>
      </c>
      <c r="M22" s="13" t="s">
        <v>69</v>
      </c>
      <c r="N22" s="13" t="s">
        <v>68</v>
      </c>
      <c r="O22" s="32"/>
    </row>
    <row r="23" spans="1:15" ht="15">
      <c r="A23" s="18" t="s">
        <v>61</v>
      </c>
      <c r="B23" s="18" t="s">
        <v>62</v>
      </c>
      <c r="C23" s="18">
        <v>1</v>
      </c>
      <c r="D23" s="18">
        <v>2</v>
      </c>
      <c r="E23" s="18">
        <v>3</v>
      </c>
      <c r="F23" s="18">
        <v>4</v>
      </c>
      <c r="G23" s="18">
        <v>5</v>
      </c>
      <c r="H23" s="18">
        <v>6</v>
      </c>
      <c r="I23" s="18">
        <v>7</v>
      </c>
      <c r="J23" s="18">
        <v>8</v>
      </c>
      <c r="K23" s="18">
        <v>9</v>
      </c>
      <c r="L23" s="18">
        <v>10</v>
      </c>
      <c r="M23" s="18">
        <v>11</v>
      </c>
      <c r="N23" s="18">
        <v>12</v>
      </c>
      <c r="O23" s="32"/>
    </row>
    <row r="24" spans="1:15" s="71" customFormat="1" ht="15.75">
      <c r="A24" s="67" t="s">
        <v>5</v>
      </c>
      <c r="B24" s="68" t="s">
        <v>7</v>
      </c>
      <c r="C24" s="69">
        <f>C25+C30+C34+C35+C36+C37</f>
        <v>0</v>
      </c>
      <c r="D24" s="69">
        <f>D25+D30+D34+D35+D36+D37</f>
        <v>0</v>
      </c>
      <c r="E24" s="69">
        <f>E25+E30+E34+E35+E36+E37</f>
        <v>0</v>
      </c>
      <c r="F24" s="69">
        <f>F25+F30+F34+F35+F36+F37</f>
        <v>0</v>
      </c>
      <c r="G24" s="69">
        <f aca="true" t="shared" si="0" ref="G24:N24">G25+G30+G34+G36</f>
        <v>0</v>
      </c>
      <c r="H24" s="69">
        <f>H25+H30+H34+H36</f>
        <v>0</v>
      </c>
      <c r="I24" s="69">
        <f t="shared" si="0"/>
        <v>0</v>
      </c>
      <c r="J24" s="69">
        <f t="shared" si="0"/>
        <v>0</v>
      </c>
      <c r="K24" s="69">
        <f t="shared" si="0"/>
        <v>0</v>
      </c>
      <c r="L24" s="69">
        <f t="shared" si="0"/>
        <v>0</v>
      </c>
      <c r="M24" s="69">
        <f t="shared" si="0"/>
        <v>0</v>
      </c>
      <c r="N24" s="69">
        <f t="shared" si="0"/>
        <v>0</v>
      </c>
      <c r="O24" s="70"/>
    </row>
    <row r="25" spans="1:15" s="71" customFormat="1" ht="78.75">
      <c r="A25" s="72" t="s">
        <v>76</v>
      </c>
      <c r="B25" s="73" t="s">
        <v>30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70"/>
    </row>
    <row r="26" spans="1:15" ht="31.5">
      <c r="A26" s="47" t="s">
        <v>77</v>
      </c>
      <c r="B26" s="46" t="s">
        <v>31</v>
      </c>
      <c r="C26" s="62"/>
      <c r="D26" s="62"/>
      <c r="E26" s="62"/>
      <c r="F26" s="62"/>
      <c r="G26" s="63"/>
      <c r="H26" s="63"/>
      <c r="I26" s="63"/>
      <c r="J26" s="63"/>
      <c r="K26" s="63"/>
      <c r="L26" s="63"/>
      <c r="M26" s="63"/>
      <c r="N26" s="89"/>
      <c r="O26" s="32"/>
    </row>
    <row r="27" spans="1:15" ht="15.75">
      <c r="A27" s="38" t="s">
        <v>57</v>
      </c>
      <c r="B27" s="19" t="s">
        <v>32</v>
      </c>
      <c r="C27" s="62"/>
      <c r="D27" s="62"/>
      <c r="E27" s="62"/>
      <c r="F27" s="62"/>
      <c r="G27" s="63"/>
      <c r="H27" s="63"/>
      <c r="I27" s="63"/>
      <c r="J27" s="63"/>
      <c r="K27" s="63"/>
      <c r="L27" s="63"/>
      <c r="M27" s="63"/>
      <c r="N27" s="63"/>
      <c r="O27" s="33"/>
    </row>
    <row r="28" spans="1:15" ht="31.5">
      <c r="A28" s="38" t="s">
        <v>0</v>
      </c>
      <c r="B28" s="19" t="s">
        <v>33</v>
      </c>
      <c r="C28" s="62"/>
      <c r="D28" s="62"/>
      <c r="E28" s="62"/>
      <c r="F28" s="62"/>
      <c r="G28" s="63"/>
      <c r="H28" s="63"/>
      <c r="I28" s="63"/>
      <c r="J28" s="63"/>
      <c r="K28" s="63"/>
      <c r="L28" s="63"/>
      <c r="M28" s="63"/>
      <c r="N28" s="63"/>
      <c r="O28" s="33"/>
    </row>
    <row r="29" spans="1:15" ht="15.75">
      <c r="A29" s="38" t="s">
        <v>1</v>
      </c>
      <c r="B29" s="19" t="s">
        <v>34</v>
      </c>
      <c r="C29" s="62"/>
      <c r="D29" s="62"/>
      <c r="E29" s="62"/>
      <c r="F29" s="62"/>
      <c r="G29" s="63"/>
      <c r="H29" s="63"/>
      <c r="I29" s="63"/>
      <c r="J29" s="63"/>
      <c r="K29" s="63"/>
      <c r="L29" s="63"/>
      <c r="M29" s="63"/>
      <c r="N29" s="63"/>
      <c r="O29" s="29"/>
    </row>
    <row r="30" spans="1:15" s="71" customFormat="1" ht="63">
      <c r="A30" s="74" t="s">
        <v>53</v>
      </c>
      <c r="B30" s="68" t="s">
        <v>35</v>
      </c>
      <c r="C30" s="84">
        <f>C31+C33</f>
        <v>0</v>
      </c>
      <c r="D30" s="84">
        <f aca="true" t="shared" si="1" ref="D30:N30">D31+D33</f>
        <v>0</v>
      </c>
      <c r="E30" s="84">
        <f t="shared" si="1"/>
        <v>0</v>
      </c>
      <c r="F30" s="84">
        <f t="shared" si="1"/>
        <v>0</v>
      </c>
      <c r="G30" s="84">
        <f t="shared" si="1"/>
        <v>0</v>
      </c>
      <c r="H30" s="84">
        <f t="shared" si="1"/>
        <v>0</v>
      </c>
      <c r="I30" s="84">
        <f t="shared" si="1"/>
        <v>0</v>
      </c>
      <c r="J30" s="84">
        <f t="shared" si="1"/>
        <v>0</v>
      </c>
      <c r="K30" s="84">
        <f t="shared" si="1"/>
        <v>0</v>
      </c>
      <c r="L30" s="84">
        <f t="shared" si="1"/>
        <v>0</v>
      </c>
      <c r="M30" s="84">
        <f t="shared" si="1"/>
        <v>0</v>
      </c>
      <c r="N30" s="84">
        <f t="shared" si="1"/>
        <v>0</v>
      </c>
      <c r="O30" s="75"/>
    </row>
    <row r="31" spans="1:15" ht="51" customHeight="1">
      <c r="A31" s="47" t="s">
        <v>78</v>
      </c>
      <c r="B31" s="46" t="s">
        <v>36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2"/>
    </row>
    <row r="32" spans="1:15" s="79" customFormat="1" ht="31.5">
      <c r="A32" s="76" t="s">
        <v>79</v>
      </c>
      <c r="B32" s="77" t="s">
        <v>37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78"/>
    </row>
    <row r="33" spans="1:15" ht="31.5">
      <c r="A33" s="38" t="s">
        <v>2</v>
      </c>
      <c r="B33" s="19" t="s">
        <v>41</v>
      </c>
      <c r="C33" s="62"/>
      <c r="D33" s="62"/>
      <c r="E33" s="62"/>
      <c r="F33" s="62"/>
      <c r="G33" s="64"/>
      <c r="H33" s="64"/>
      <c r="I33" s="64"/>
      <c r="J33" s="64"/>
      <c r="K33" s="64"/>
      <c r="L33" s="64"/>
      <c r="M33" s="64"/>
      <c r="N33" s="64"/>
      <c r="O33" s="32"/>
    </row>
    <row r="34" spans="1:15" s="71" customFormat="1" ht="31.5">
      <c r="A34" s="74" t="s">
        <v>54</v>
      </c>
      <c r="B34" s="68" t="s">
        <v>40</v>
      </c>
      <c r="C34" s="83"/>
      <c r="D34" s="83"/>
      <c r="E34" s="83"/>
      <c r="F34" s="83"/>
      <c r="G34" s="87"/>
      <c r="H34" s="87"/>
      <c r="I34" s="87"/>
      <c r="J34" s="87"/>
      <c r="K34" s="87"/>
      <c r="L34" s="87"/>
      <c r="M34" s="87"/>
      <c r="N34" s="87"/>
      <c r="O34" s="75"/>
    </row>
    <row r="35" spans="1:15" s="71" customFormat="1" ht="31.5">
      <c r="A35" s="74" t="s">
        <v>52</v>
      </c>
      <c r="B35" s="68" t="s">
        <v>39</v>
      </c>
      <c r="C35" s="83"/>
      <c r="D35" s="83"/>
      <c r="E35" s="87"/>
      <c r="F35" s="87"/>
      <c r="G35" s="80" t="s">
        <v>85</v>
      </c>
      <c r="H35" s="80" t="s">
        <v>85</v>
      </c>
      <c r="I35" s="80" t="s">
        <v>85</v>
      </c>
      <c r="J35" s="80" t="s">
        <v>85</v>
      </c>
      <c r="K35" s="80" t="s">
        <v>85</v>
      </c>
      <c r="L35" s="80" t="s">
        <v>85</v>
      </c>
      <c r="M35" s="80" t="s">
        <v>85</v>
      </c>
      <c r="N35" s="80" t="s">
        <v>85</v>
      </c>
      <c r="O35" s="75"/>
    </row>
    <row r="36" spans="1:15" s="71" customFormat="1" ht="126">
      <c r="A36" s="74" t="s">
        <v>58</v>
      </c>
      <c r="B36" s="68" t="s">
        <v>38</v>
      </c>
      <c r="C36" s="83"/>
      <c r="D36" s="83"/>
      <c r="E36" s="83"/>
      <c r="F36" s="83"/>
      <c r="G36" s="87"/>
      <c r="H36" s="87"/>
      <c r="I36" s="87"/>
      <c r="J36" s="87"/>
      <c r="K36" s="87"/>
      <c r="L36" s="87"/>
      <c r="M36" s="87"/>
      <c r="N36" s="87"/>
      <c r="O36" s="75"/>
    </row>
    <row r="37" spans="1:15" s="71" customFormat="1" ht="15.75">
      <c r="A37" s="74" t="s">
        <v>3</v>
      </c>
      <c r="B37" s="68" t="s">
        <v>42</v>
      </c>
      <c r="C37" s="83"/>
      <c r="D37" s="83"/>
      <c r="E37" s="87"/>
      <c r="F37" s="87"/>
      <c r="G37" s="80" t="s">
        <v>85</v>
      </c>
      <c r="H37" s="80" t="s">
        <v>85</v>
      </c>
      <c r="I37" s="80" t="s">
        <v>85</v>
      </c>
      <c r="J37" s="80" t="s">
        <v>85</v>
      </c>
      <c r="K37" s="80" t="s">
        <v>85</v>
      </c>
      <c r="L37" s="80" t="s">
        <v>85</v>
      </c>
      <c r="M37" s="80" t="s">
        <v>85</v>
      </c>
      <c r="N37" s="80" t="s">
        <v>85</v>
      </c>
      <c r="O37" s="75"/>
    </row>
    <row r="38" spans="1:15" s="71" customFormat="1" ht="47.25">
      <c r="A38" s="67" t="s">
        <v>59</v>
      </c>
      <c r="B38" s="68" t="s">
        <v>6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75"/>
    </row>
    <row r="39" spans="1:15" s="71" customFormat="1" ht="31.5">
      <c r="A39" s="81" t="s">
        <v>83</v>
      </c>
      <c r="B39" s="73" t="s">
        <v>43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29"/>
    </row>
    <row r="40" spans="1:15" ht="31.5">
      <c r="A40" s="48" t="s">
        <v>82</v>
      </c>
      <c r="B40" s="46" t="s">
        <v>44</v>
      </c>
      <c r="C40" s="62"/>
      <c r="D40" s="62"/>
      <c r="E40" s="62"/>
      <c r="F40" s="62"/>
      <c r="G40" s="65"/>
      <c r="H40" s="65"/>
      <c r="I40" s="65"/>
      <c r="J40" s="65"/>
      <c r="K40" s="65"/>
      <c r="L40" s="65"/>
      <c r="M40" s="65"/>
      <c r="N40" s="65"/>
      <c r="O40" s="29"/>
    </row>
    <row r="41" spans="1:15" ht="31.5">
      <c r="A41" s="39" t="s">
        <v>16</v>
      </c>
      <c r="B41" s="19" t="s">
        <v>45</v>
      </c>
      <c r="C41" s="62"/>
      <c r="D41" s="62"/>
      <c r="E41" s="62"/>
      <c r="F41" s="62"/>
      <c r="G41" s="64"/>
      <c r="H41" s="64"/>
      <c r="I41" s="64"/>
      <c r="J41" s="64"/>
      <c r="K41" s="64"/>
      <c r="L41" s="64"/>
      <c r="M41" s="64"/>
      <c r="N41" s="64"/>
      <c r="O41" s="29"/>
    </row>
    <row r="42" spans="1:15" s="71" customFormat="1" ht="31.5">
      <c r="A42" s="82" t="s">
        <v>55</v>
      </c>
      <c r="B42" s="68" t="s">
        <v>46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75"/>
    </row>
    <row r="43" spans="1:15" ht="31.5">
      <c r="A43" s="48" t="s">
        <v>81</v>
      </c>
      <c r="B43" s="46" t="s">
        <v>47</v>
      </c>
      <c r="C43" s="62"/>
      <c r="D43" s="62"/>
      <c r="E43" s="62"/>
      <c r="F43" s="62"/>
      <c r="G43" s="65"/>
      <c r="H43" s="65"/>
      <c r="I43" s="65"/>
      <c r="J43" s="65"/>
      <c r="K43" s="65"/>
      <c r="L43" s="65"/>
      <c r="M43" s="65"/>
      <c r="N43" s="65"/>
      <c r="O43" s="32"/>
    </row>
    <row r="44" spans="1:15" ht="31.5">
      <c r="A44" s="39" t="s">
        <v>14</v>
      </c>
      <c r="B44" s="19" t="s">
        <v>48</v>
      </c>
      <c r="C44" s="62"/>
      <c r="D44" s="62"/>
      <c r="E44" s="62"/>
      <c r="F44" s="62"/>
      <c r="G44" s="64"/>
      <c r="H44" s="64"/>
      <c r="I44" s="64"/>
      <c r="J44" s="64"/>
      <c r="K44" s="64"/>
      <c r="L44" s="64"/>
      <c r="M44" s="64"/>
      <c r="N44" s="64"/>
      <c r="O44" s="32"/>
    </row>
    <row r="45" spans="1:15" ht="15.75">
      <c r="A45" s="39" t="s">
        <v>15</v>
      </c>
      <c r="B45" s="19" t="s">
        <v>49</v>
      </c>
      <c r="C45" s="62"/>
      <c r="D45" s="62"/>
      <c r="E45" s="62"/>
      <c r="F45" s="62"/>
      <c r="G45" s="64"/>
      <c r="H45" s="64"/>
      <c r="I45" s="64"/>
      <c r="J45" s="64"/>
      <c r="K45" s="64"/>
      <c r="L45" s="64"/>
      <c r="M45" s="64"/>
      <c r="N45" s="64"/>
      <c r="O45" s="32"/>
    </row>
    <row r="46" spans="1:15" ht="31.5">
      <c r="A46" s="39" t="s">
        <v>16</v>
      </c>
      <c r="B46" s="19" t="s">
        <v>50</v>
      </c>
      <c r="C46" s="62"/>
      <c r="D46" s="62"/>
      <c r="E46" s="62"/>
      <c r="F46" s="62"/>
      <c r="G46" s="64"/>
      <c r="H46" s="64"/>
      <c r="I46" s="64"/>
      <c r="J46" s="64"/>
      <c r="K46" s="64"/>
      <c r="L46" s="64"/>
      <c r="M46" s="64"/>
      <c r="N46" s="64"/>
      <c r="O46" s="32"/>
    </row>
    <row r="47" spans="1:15" ht="15.75">
      <c r="A47" s="49"/>
      <c r="B47" s="2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5.75">
      <c r="A48" s="40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5.75">
      <c r="A49" s="49"/>
      <c r="B49" s="2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5.75">
      <c r="A50" s="49"/>
      <c r="B50" s="2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5.75">
      <c r="A51" s="49"/>
      <c r="B51" s="2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5.75">
      <c r="A52" s="49"/>
      <c r="B52" s="2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5.75">
      <c r="A53" s="49"/>
      <c r="B53" s="2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</sheetData>
  <sheetProtection password="E972" sheet="1"/>
  <mergeCells count="12">
    <mergeCell ref="A17:N17"/>
    <mergeCell ref="G20:N20"/>
    <mergeCell ref="M21:N21"/>
    <mergeCell ref="M18:N18"/>
    <mergeCell ref="A19:A22"/>
    <mergeCell ref="B19:B22"/>
    <mergeCell ref="C19:N19"/>
    <mergeCell ref="C20:D21"/>
    <mergeCell ref="E20:F21"/>
    <mergeCell ref="G21:H21"/>
    <mergeCell ref="I21:J21"/>
    <mergeCell ref="K21:L21"/>
  </mergeCells>
  <dataValidations count="88">
    <dataValidation type="custom" showInputMessage="1" showErrorMessage="1" prompt="значение строки 0.1.2.1 должно быть &gt; или =&#10; значению строки 0.1.2.1.1" error="Значение неверно!" sqref="N31">
      <formula1>IF(N31&gt;=N32,TRUE,FALSE)</formula1>
    </dataValidation>
    <dataValidation type="custom" showInputMessage="1" showErrorMessage="1" prompt="значение строки 02 должно быть &gt; или =&#10;сумме значений строк 02.1 и 02.2" error="Значение неверно!" sqref="N38">
      <formula1>IF(N38&gt;=(N39+N42),TRUE,FALSE)</formula1>
    </dataValidation>
    <dataValidation type="custom" showInputMessage="1" showErrorMessage="1" prompt="значение строки 02.1 должно быть &gt; или =&#10;сумме значений строк 02.1.1 и 02.1.2" error="Значение неверно!" sqref="N39">
      <formula1>IF(N39&gt;=(N40+N41),TRUE,FALSE)</formula1>
    </dataValidation>
    <dataValidation type="custom" showInputMessage="1" showErrorMessage="1" prompt="значение стр.02.2.4 гр.4 должно быть &gt; или = &#10;стр.02.2.4 гр.(6+8+10+12)" error="Значение неверно!" sqref="F46">
      <formula1>IF(F46&gt;=(H46+J46+L46+N46),TRUE,FALSE)</formula1>
    </dataValidation>
    <dataValidation type="custom" showInputMessage="1" showErrorMessage="1" prompt="значение стр.02.2.3 гр.4 должно быть &gt; или = &#10;стр.02.2.3 гр.(6+8+10+12)" error="Значение неверно!" sqref="F45">
      <formula1>IF(F45&gt;=(H45+J45+L45+N45),TRUE,FALSE)</formula1>
    </dataValidation>
    <dataValidation type="custom" showInputMessage="1" showErrorMessage="1" prompt="значение стр.02.2.2 гр.4 должно быть &gt; или = &#10;стр.02.2.2 гр.(6+8+10+12)" error="Значение неверно!" sqref="F44">
      <formula1>IF(F44&gt;=(H44+J44+L44+N44),TRUE,FALSE)</formula1>
    </dataValidation>
    <dataValidation type="custom" showInputMessage="1" showErrorMessage="1" prompt="значение стр.02.2.1 гр.4 должно быть &gt; или = &#10;стр.02.2.1 гр.(6+8+10+12)" error="Значение неверно!" sqref="F43">
      <formula1>IF(F43&gt;=(H43+J43+L43+N43),TRUE,FALSE)</formula1>
    </dataValidation>
    <dataValidation type="custom" showInputMessage="1" showErrorMessage="1" prompt="значение строки 02.2 должно быть &gt; или =&#10;сумме значений строк 02.2.1, 02.2.2, 02.2.3, 02.2.4 &#10;и значение стр.02.2 гр.4 должно быть &gt; или = &#10;стр.02.2 гр.(6+8+10+12)" error="Значение неверно!" sqref="F42">
      <formula1>IF(AND(F42&gt;=(F43+F44+F45+F46),F42&gt;=(H42+J42+L42+N42)),TRUE,FALSE)</formula1>
    </dataValidation>
    <dataValidation type="custom" showInputMessage="1" showErrorMessage="1" prompt="значение стр.02.1.2 гр.4 должно быть &gt; или = &#10;стр.02.1.2 гр.(6+8+10+12)" error="Значение неверно!" sqref="F41">
      <formula1>IF(F41&gt;=(H41+J41+L41+N41),TRUE,FALSE)</formula1>
    </dataValidation>
    <dataValidation type="custom" showInputMessage="1" showErrorMessage="1" prompt="значение стр.02.1.1 гр.4 должно быть &gt; или = &#10;стр.02.1.1 гр.(6+8+10+12)" error="Значение неверно!" sqref="F40">
      <formula1>IF(F40&gt;=(H40+J40+L40+N40),TRUE,FALSE)</formula1>
    </dataValidation>
    <dataValidation type="custom" showInputMessage="1" showErrorMessage="1" prompt="значение строки 02.1 должно быть &gt; или =&#10;сумме значений строк 02.1.1 и 02.1.2 &#10;и значение стр.02.1 гр.4 должно быть &gt; или = &#10;стр.02.1 гр.(6+8+10+12)" error="Значение неверно!" sqref="F39">
      <formula1>IF(AND(F39&gt;=(F40+F41),F39&gt;=(H39+J39+L39+N39)),TRUE,FALSE)</formula1>
    </dataValidation>
    <dataValidation type="custom" showInputMessage="1" showErrorMessage="1" prompt="значение строки 02 должно быть &gt; или =&#10;сумме значений строк 02.1 и 02.2 &#10;и значение стр.02 гр.4 должно быть &gt; или = &#10;стр.02 гр.(6+8+10+12)" error="Значение неверно!" sqref="F38">
      <formula1>IF(AND(F38&gt;=(F39+F42),F38&gt;=(H38+J38+L38+N38)),TRUE,FALSE)</formula1>
    </dataValidation>
    <dataValidation type="custom" showInputMessage="1" showErrorMessage="1" prompt="значение стр.01.5 гр.4 должно быть &gt; или = &#10;стр.01.5 гр.(6+8+10+12)" error="Значение неверно!" sqref="F36">
      <formula1>IF(F36&gt;=(H36+J36+L36+N36),TRUE,FALSE)</formula1>
    </dataValidation>
    <dataValidation type="custom" showInputMessage="1" showErrorMessage="1" prompt="значение стр.01.3 должно быть &gt; или = &#10;стр.01.3 гр.(6+8+10+12)" error="Значение неверно!" sqref="F34">
      <formula1>IF(F34&gt;=(H34+J34+L34+N34),TRUE,FALSE)</formula1>
    </dataValidation>
    <dataValidation type="custom" showInputMessage="1" showErrorMessage="1" prompt="значение стр.01.2.2 должно быть &gt; или = &#10;стр.01.2.2 гр.(6+8+10+12)" error="Значение неверно!" sqref="F33">
      <formula1>IF(F33&gt;=(H33+J33+L33+N33),TRUE,FALSE)</formula1>
    </dataValidation>
    <dataValidation type="custom" showInputMessage="1" showErrorMessage="1" prompt="значение стр.01.2.1.1 должно быть &gt; или = &#10;стр.01.2.1.1 гр.(6+8+10+12)" error="Значение неверно!" sqref="F32">
      <formula1>IF(F32&gt;=(H32+J32+L32+N32),TRUE,FALSE)</formula1>
    </dataValidation>
    <dataValidation type="custom" showInputMessage="1" showErrorMessage="1" prompt="значение стр.0.1.2.1 должно быть &gt; или =&#10;значению стр.0.1.2.1.1 &#10;и значение стр.01.2.1 должно быть &gt; или = &#10;стр.01.2.1 гр.(6+8+10+12)" error="Значение неверно!" sqref="F31">
      <formula1>IF(AND(F31&gt;=F32,F31&gt;=(H31+J31+L31+N31)),TRUE,FALSE)</formula1>
    </dataValidation>
    <dataValidation type="custom" showInputMessage="1" showErrorMessage="1" prompt="значение стр.01.1.4 должно быть &gt; или = &#10;стр.01.1.4 гр.(6+8+10+12)" error="Значение неверно!" sqref="F29">
      <formula1>IF(F29&gt;=(H29+J29+L29+N29),TRUE,FALSE)</formula1>
    </dataValidation>
    <dataValidation type="custom" showInputMessage="1" showErrorMessage="1" prompt="значение стр.01.1.3 должно быть &gt; или = &#10;стр.01.1.3 гр.(6+8+10+12)" error="Значение неверно!" sqref="F28">
      <formula1>IF(F28&gt;=(H28+J28+L28+N28),TRUE,FALSE)</formula1>
    </dataValidation>
    <dataValidation type="custom" showInputMessage="1" showErrorMessage="1" prompt="значение стр.01.1.2 должно быть &gt; или = &#10;стр.01.1.2 гр.(6+8+10+12)" error="Значение неверно!" sqref="F27">
      <formula1>IF(F27&gt;=(H27+J27+L27+N27),TRUE,FALSE)</formula1>
    </dataValidation>
    <dataValidation type="custom" showInputMessage="1" showErrorMessage="1" prompt="значение стр.01.1.1 должно быть &gt; или = &#10;стр.01.1.1 гр.(6+8+10+12)" error="Значение неверно!" sqref="F26">
      <formula1>IF(F26&gt;=(H26+J26+L26+N26),TRUE,FALSE)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должно быть &gt; или = &#10;стр.01.1 гр.(6+8+10+12)" error="Значение неверно!" sqref="F25">
      <formula1>IF(AND(F25&gt;=(F26+F27+F28+F29),F25&gt;=(H25+J25+L25+N25)),TRUE,FALSE)</formula1>
    </dataValidation>
    <dataValidation type="custom" showInputMessage="1" showErrorMessage="1" prompt="значение стр.02.2.4 гр.3 должно быть &gt; или = &#10;стр.02.2.4 гр.(5+7+9+11)" error="Значение неверно!" sqref="E46">
      <formula1>IF(E46&gt;=(G46+I46+K46+M46),TRUE,FALSE)</formula1>
    </dataValidation>
    <dataValidation type="custom" showInputMessage="1" showErrorMessage="1" prompt="значение стр.02.2.3 гр.3 должно быть &gt; или = &#10;стр.02.2.3 гр.(5+7+9+11)" error="Значение неверно!" sqref="E45">
      <formula1>IF(E45&gt;=(G45+I45+K45+M45),TRUE,FALSE)</formula1>
    </dataValidation>
    <dataValidation type="custom" showInputMessage="1" showErrorMessage="1" prompt="значение стр.02.2.2 гр.3 должно быть &gt; или = &#10;стр.02.2.2 гр.(5+7+9+11)" error="Значение неверно!" sqref="E44">
      <formula1>IF(E44&gt;=(G44+I44+K44+M44),TRUE,FALSE)</formula1>
    </dataValidation>
    <dataValidation type="custom" showInputMessage="1" showErrorMessage="1" prompt="значение стр.02.2.1 гр.3 должно быть &gt; или = &#10;стр.02.2.1 гр.(5+7+9+11)" error="Значение неверно!" sqref="E43">
      <formula1>IF(E43&gt;=(G43+I43+K43+M43),TRUE,FALSE)</formula1>
    </dataValidation>
    <dataValidation type="custom" showInputMessage="1" showErrorMessage="1" prompt="значение строки 02.2 должно быть &gt; или =&#10;сумме значений строк 02.2.1, 02.2.2, 02.2.3, 02.2.4 &#10;и значение стр.02.2 гр.3 должно быть &gt; или = &#10;стр.02.2 гр.(5+7+9+11)" error="Значение неверно!" sqref="E42">
      <formula1>IF(AND(E42&gt;=(E43+E44+E45+E46),E42&gt;=(G42+I42+K42+M42)),TRUE,FALSE)</formula1>
    </dataValidation>
    <dataValidation type="custom" showInputMessage="1" showErrorMessage="1" prompt="значение стр.02.1.2 гр.3 должно быть &gt; или = &#10;стр.02.1.2 гр.(5+7+9+11)" error="Значение неверно!" sqref="E41">
      <formula1>IF(E41&gt;=(G41+I41+K41+M41),TRUE,FALSE)</formula1>
    </dataValidation>
    <dataValidation type="custom" showInputMessage="1" showErrorMessage="1" prompt="значение стр.02.1.1 гр.3 должно быть &gt; или = &#10;стр.02.1.1 гр.(5+7+9+11)" error="Значение неверно!" sqref="E40">
      <formula1>IF(E40&gt;=(G40+I40+K40+M40),TRUE,FALSE)</formula1>
    </dataValidation>
    <dataValidation type="custom" showInputMessage="1" showErrorMessage="1" prompt="значение строки 02.1 должно быть &gt; или =&#10;сумме значений строк 02.1.1 и 02.1.2 &#10;и значение стр.02.1 гр.3 должно быть &gt; или = &#10;стр.02.1 гр.(5+7+9+11)" error="Значение неверно!" sqref="E39">
      <formula1>IF(AND(E39&gt;=(E40+E41),E39&gt;=(G39+I39+K39+M39)),TRUE,FALSE)</formula1>
    </dataValidation>
    <dataValidation type="custom" showInputMessage="1" showErrorMessage="1" prompt="значение строки 02 должно быть &gt; или =&#10;сумме значений строк 02.1 и 02.2 &#10;и значение стр.02 гр.3 должно быть &gt; или = &#10;стр.02 гр.(5+7+9+11)" error="Значение неверно!" sqref="E38">
      <formula1>IF(AND(E38&gt;=(E39+E42),E38&gt;=(G38+I38+K38+M38)),TRUE,FALSE)</formula1>
    </dataValidation>
    <dataValidation type="custom" showInputMessage="1" showErrorMessage="1" prompt="значение стр.01.5 гр.3 должно быть &gt; или = &#10;стр.01.5 гр.(5+7+9+11)" error="Значение неверно!" sqref="E36">
      <formula1>IF(E36&gt;=(G36+I36+K36+M36),TRUE,FALSE)</formula1>
    </dataValidation>
    <dataValidation type="custom" showInputMessage="1" showErrorMessage="1" prompt="значение стр.01.3 должно быть &gt; или = &#10;стр.01.3 гр.(5+7+9+11)" error="Значение неверно!" sqref="E34">
      <formula1>IF(E34&gt;=(G34+I34+K34+M34),TRUE,FALSE)</formula1>
    </dataValidation>
    <dataValidation type="custom" showInputMessage="1" showErrorMessage="1" prompt="значение стр.01.2.2 должно быть &gt; или = &#10;стр.01.2.2 гр.(5+7+9+11)" error="Значение неверно!" sqref="E33">
      <formula1>IF(E33&gt;=(G33+I33+K33+M33),TRUE,FALSE)</formula1>
    </dataValidation>
    <dataValidation type="custom" showInputMessage="1" showErrorMessage="1" prompt="значение стр.01.2.1.1 должно быть &gt; или = &#10;стр.01.2.1.1 гр.(5+7+9+11)" error="Значение неверно!" sqref="E32">
      <formula1>IF(E32&gt;=(G32+I32+K32+M32),TRUE,FALSE)</formula1>
    </dataValidation>
    <dataValidation type="custom" showInputMessage="1" showErrorMessage="1" prompt="значение стр.0.1.2.1 должно быть &gt; или =&#10;значению стр.0.1.2.1.1 &#10;и значение стр.01.2.1 должно быть &gt; или = &#10;стр.01.2.1 гр.(5+7+9+11)" error="Значение неверно!" sqref="E31">
      <formula1>IF(AND(E31&gt;=E32,E31&gt;=(G31+I31+K31+M31)),TRUE,FALSE)</formula1>
    </dataValidation>
    <dataValidation type="custom" showInputMessage="1" showErrorMessage="1" prompt="значение стр.01.1.4 должно быть &gt; или = &#10;стр.01.1.4 гр.(5+7+9+11)" error="Значение неверно!" sqref="E29">
      <formula1>IF(E29&gt;=(G29+I29+K29+M29),TRUE,FALSE)</formula1>
    </dataValidation>
    <dataValidation type="custom" showInputMessage="1" showErrorMessage="1" prompt="значение стр.01.1.3 должно быть &gt; или = &#10;стр.01.1.3 гр.(5+7+9+11)" error="Значение неверно!" sqref="E28">
      <formula1>IF(E28&gt;=(G28+I28+K28+M28),TRUE,FALSE)</formula1>
    </dataValidation>
    <dataValidation type="custom" showInputMessage="1" showErrorMessage="1" prompt="значение стр.01.1.2 должно быть &gt; или = &#10;стр.01.1.2 гр.(5+7+9+11)" error="Значение неверно!" sqref="E27">
      <formula1>IF(E27&gt;=(G27+I27+K27+M27),TRUE,FALSE)</formula1>
    </dataValidation>
    <dataValidation type="custom" showInputMessage="1" showErrorMessage="1" prompt="значение стр.01.1.1 должно быть &gt; или = &#10;стр.01.1.1 гр.(5+7+9+11)" error="Значение неверно!" sqref="E26">
      <formula1>IF(E26&gt;=(G26+I26+K26+M26),TRUE,FALSE)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должно быть &gt; или = &#10;стр.01.1 гр.(5+7+9+11)" error="Значение неверно!" sqref="E25">
      <formula1>IF(AND(E25&gt;=(E26+E27+E28+E29),E25&gt;=(G25+I25+K25+M25)),TRUE,FALSE)</formula1>
    </dataValidation>
    <dataValidation type="custom" showInputMessage="1" showErrorMessage="1" prompt="значение стр.02.2.4 гр.2 должно быть &gt; или = стр.02.2.4 гр.4" error="Значение неверно!" sqref="D46">
      <formula1>IF(D46&gt;=F46,TRUE,FALSE)</formula1>
    </dataValidation>
    <dataValidation type="custom" showInputMessage="1" showErrorMessage="1" prompt="значение стр.02.2.3 гр.2 должно быть &gt; или = стр.02.2.3 гр.4" error="Значение неверно!" sqref="D45">
      <formula1>IF(D45&gt;=F45,TRUE,FALSE)</formula1>
    </dataValidation>
    <dataValidation type="custom" showInputMessage="1" showErrorMessage="1" prompt="значение стр.02.2.2 гр.2 должно быть &gt; или = стр.02.2.2 гр.4" error="Значение неверно!" sqref="D44">
      <formula1>IF(D44&gt;=F44,TRUE,FALSE)</formula1>
    </dataValidation>
    <dataValidation type="custom" showInputMessage="1" showErrorMessage="1" prompt="значение стр.02.2.1 гр.2 должно быть &gt; или = стр.02.2.1 гр.4" error="Значение неверно!" sqref="D43">
      <formula1>IF(D43&gt;=F43,TRUE,FALSE)</formula1>
    </dataValidation>
    <dataValidation type="custom" showInputMessage="1" showErrorMessage="1" prompt="значение стр.02.2 должно быть &gt; или =&#10;сумме значений стр.02.2.1,02.2.2, 02.2.3, 02.2.4 &#10;и значение стр.02.2 гр.2 должно быть &gt; или = стр.02.2 гр.4" error="Значение неверно!" sqref="D42">
      <formula1>IF(AND(D42&gt;=(D43+D44+D45+D46),D42&gt;=F42),TRUE,FALSE)</formula1>
    </dataValidation>
    <dataValidation type="custom" showInputMessage="1" showErrorMessage="1" prompt="значение стр.02.1.2 гр.2 должно быть &gt; или = стр.02.1.2 гр.4" error="Значение неверно!" sqref="D41">
      <formula1>IF(D41&gt;=F41,TRUE,FALSE)</formula1>
    </dataValidation>
    <dataValidation type="custom" showInputMessage="1" showErrorMessage="1" prompt="значение стр.02.1.1 гр.2 должно быть &gt; или = стр.02.1.1 гр.4" error="Значение неверно!" sqref="D40">
      <formula1>IF(D40&gt;=F40,TRUE,FALSE)</formula1>
    </dataValidation>
    <dataValidation type="custom" showInputMessage="1" showErrorMessage="1" prompt="значение стр.02.1 должно быть &gt; или =&#10;сумме значений стр.02.1.1 и 02.1.2 &#10;и значение стр.02.1 гр.2 должно быть &gt; или = стр.02.1 гр.4" error="Значение неверно!" sqref="D39">
      <formula1>IF(AND(D39&gt;=(D40+D41),D39&gt;=F39),TRUE,FALSE)</formula1>
    </dataValidation>
    <dataValidation type="custom" showInputMessage="1" showErrorMessage="1" prompt="значение стр.02 должно быть &gt; или =&#10;сумме значений стр.02.1 и 02.2 &#10;и значение стр.02 гр.2 должно быть &gt; или = стр.02 гр.4" error="Значение неверно!" sqref="D38">
      <formula1>IF(AND(D38&gt;=(D39+D42),D38&gt;=F38),TRUE,FALSE)</formula1>
    </dataValidation>
    <dataValidation type="custom" showInputMessage="1" showErrorMessage="1" prompt="значение стр.01.6 гр.2 должно быть &gt; или = стр.01.6 гр.4" error="Значение неверно!" sqref="D37">
      <formula1>IF(D37&gt;=F37,TRUE,FALSE)</formula1>
    </dataValidation>
    <dataValidation type="custom" showInputMessage="1" showErrorMessage="1" prompt="значение стр.01.5 гр.2 должно быть &gt; или = стр.01.5 гр.4" error="Значение неверно!" sqref="D36">
      <formula1>IF(D36&gt;=F36,TRUE,FALSE)</formula1>
    </dataValidation>
    <dataValidation type="custom" showInputMessage="1" showErrorMessage="1" prompt="значение стр.01.4 гр.2 должно быть &gt; или = стр.01.4 гр.4" error="Значение неверно!" sqref="D35">
      <formula1>IF(D35&gt;=F35,TRUE,FALSE)</formula1>
    </dataValidation>
    <dataValidation type="custom" showInputMessage="1" showErrorMessage="1" prompt="значение стр.01.3 гр.2 должно быть &gt; или = стр.01.3 гр.4" error="Значение неверно!" sqref="D34">
      <formula1>IF(D34&gt;=F34,TRUE,FALSE)</formula1>
    </dataValidation>
    <dataValidation type="custom" showInputMessage="1" showErrorMessage="1" prompt="значение стр.01.2.2 гр.2 должно быть &gt; или = стр.01.2.2 гр.4" error="Значение неверно!" sqref="D33">
      <formula1>IF(D33&gt;=F33,TRUE,FALSE)</formula1>
    </dataValidation>
    <dataValidation type="custom" showInputMessage="1" showErrorMessage="1" prompt="значение стр.01.2.1.1 гр.2 должно быть &gt; или = стр.01.2.1.1 гр.4" error="Значение неверно!" sqref="D32">
      <formula1>IF(D32&gt;=F32,TRUE,FALSE)</formula1>
    </dataValidation>
    <dataValidation type="custom" showInputMessage="1" showErrorMessage="1" prompt="значение стр.01.2.1 должно быть &gt; или = значению стр.01.2.1.1 &#10;и значение стр.01.2.1 гр.2 должно быть &gt; или = стр.01.2.1 гр.4" error="Значение неверно!" sqref="D31">
      <formula1>IF(AND(D31&gt;=D32,D31&gt;=F31),TRUE,FALSE)</formula1>
    </dataValidation>
    <dataValidation type="custom" showInputMessage="1" showErrorMessage="1" prompt="значение стр.01.1.4 гр.2 должно быть &gt; или = стр.01.1.4 гр.4" error="Значение неверно!" sqref="D29">
      <formula1>IF(D29&gt;=F29,TRUE,FALSE)</formula1>
    </dataValidation>
    <dataValidation type="custom" showInputMessage="1" showErrorMessage="1" prompt="значение стр.01.1.3 гр.2 должно быть &gt; или = стр.01.1.3 гр.4" error="Значение неверно!" sqref="D28">
      <formula1>IF(D28&gt;=F28,TRUE,FALSE)</formula1>
    </dataValidation>
    <dataValidation type="custom" showInputMessage="1" showErrorMessage="1" prompt="значение стр.01.1.2 гр.2 должно быть &gt; или = стр.01.1.2 гр.4" error="Значение неверно!" sqref="D27">
      <formula1>IF(D27&gt;=F27,TRUE,FALSE)</formula1>
    </dataValidation>
    <dataValidation type="custom" showInputMessage="1" showErrorMessage="1" prompt="значение стр.01.1.1 гр.2 должно быть &gt; или = стр.01.1.1 гр.4" error="Значение неверно!" sqref="D26">
      <formula1>IF(D26&gt;=F26,TRUE,FALSE)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гр.2 должно быть &gt; или = стр.01.1 гр.4" error="Значение неверно!" sqref="D25">
      <formula1>IF(AND(D25&gt;=(D26+D27+D28+D29),D25&gt;=F25),TRUE,FALSE)</formula1>
    </dataValidation>
    <dataValidation type="custom" showInputMessage="1" showErrorMessage="1" prompt="значение стр.02.2.4 гр.1 должно быть &gt; или = стр.02.2.4 гр.3" error="Значение неверно!" sqref="C46">
      <formula1>IF(C46&gt;=E46,TRUE,FALSE)</formula1>
    </dataValidation>
    <dataValidation type="custom" showInputMessage="1" showErrorMessage="1" prompt="значение стр.02.2.3 гр.1 должно быть &gt; или = стр.02.2.3 гр.3" error="Значение неверно!" sqref="C45">
      <formula1>IF(C45&gt;=E45,TRUE,FALSE)</formula1>
    </dataValidation>
    <dataValidation type="custom" showInputMessage="1" showErrorMessage="1" prompt="значение стр.02.2.2 гр.1 должно быть &gt; или = стр.02.2.2 гр.3" error="Значение неверно!" sqref="C44">
      <formula1>IF(C44&gt;=E44,TRUE,FALSE)</formula1>
    </dataValidation>
    <dataValidation type="custom" showInputMessage="1" showErrorMessage="1" prompt="значение стр.02.2.1 гр.1 должно быть &gt; или = стр.02.2.1 гр.3" error="Значение неверно!" sqref="C43">
      <formula1>IF(C43&gt;=E43,TRUE,FALSE)</formula1>
    </dataValidation>
    <dataValidation type="custom" showInputMessage="1" showErrorMessage="1" prompt="значение стр.02.2 должно быть &gt; или =&#10;сумме значений стр.02.2.1,02.2.2, 02.2.3, 02.2.4 &#10;и значение стр.02.2 гр.1 должно быть &gt; или = стр.02.2 гр.3" error="Значение неверно!" sqref="C42">
      <formula1>IF(AND(C42&gt;=(C43+C44+C45+C46),C42&gt;=E42),TRUE,FALSE)</formula1>
    </dataValidation>
    <dataValidation type="custom" showInputMessage="1" showErrorMessage="1" prompt="значение стр.02.1.2 гр.1 должно быть &gt; или = стр.02.1.2 гр.3" error="Значение неверно!" sqref="C41">
      <formula1>IF(C41&gt;=E41,TRUE,FALSE)</formula1>
    </dataValidation>
    <dataValidation type="custom" showInputMessage="1" showErrorMessage="1" prompt="значение стр.02.1.1 гр.1 должно быть &gt; или = стр.02.1.1 гр.3" error="Значение неверно!" sqref="C40">
      <formula1>IF(C40&gt;=E40,TRUE,FALSE)</formula1>
    </dataValidation>
    <dataValidation type="custom" showInputMessage="1" showErrorMessage="1" prompt="значение стр.02.1 должно быть &gt; или =&#10;сумме значений стр.02.1.1 и 02.1.2 &#10;и значение стр.02.1 гр.1 должно быть &gt; или = стр.02.1 гр.3" error="Значение неверно!" sqref="C39">
      <formula1>IF(AND(C39&gt;=(C40+C41),C39&gt;=E39),TRUE,FALSE)</formula1>
    </dataValidation>
    <dataValidation type="custom" showInputMessage="1" showErrorMessage="1" prompt="значение стр.02 должно быть &gt; или =&#10;сумме значений стр.02.1 и 02.2 &#10;и значение стр.02 гр.1 должно быть &gt; или = стр.02 гр.3" error="Значение неверно!" sqref="C38">
      <formula1>IF(AND(C38&gt;=(C39+C42),C38&gt;=E38),TRUE,FALSE)</formula1>
    </dataValidation>
    <dataValidation type="custom" showInputMessage="1" showErrorMessage="1" prompt="значение стр.01.6 гр.1 должно быть &gt; или = стр.01.6 гр.3" error="Значение неверно!" sqref="C37">
      <formula1>IF(C37&gt;=E37,TRUE,FALSE)</formula1>
    </dataValidation>
    <dataValidation type="custom" showInputMessage="1" showErrorMessage="1" prompt="значение стр.01.5 гр.1 должно быть &gt; или = стр.01.5 гр.3" error="Значение неверно!" sqref="C36">
      <formula1>IF(C36&gt;=E36,TRUE,FALSE)</formula1>
    </dataValidation>
    <dataValidation type="custom" showInputMessage="1" showErrorMessage="1" prompt="значение стр.01.4 гр.1 должно быть &gt; или = стр.01.4 гр.3" error="Значение неверно!" sqref="C35">
      <formula1>IF(C35&gt;=E35,TRUE,FALSE)</formula1>
    </dataValidation>
    <dataValidation type="custom" showInputMessage="1" showErrorMessage="1" prompt="значение стр.01.3 гр.1 должно быть &gt; или = стр.01.3 гр.3" error="Значение неверно!" sqref="C34">
      <formula1>IF(C34&gt;=E34,TRUE,FALSE)</formula1>
    </dataValidation>
    <dataValidation type="custom" showInputMessage="1" showErrorMessage="1" prompt="значение стр.01.2.2 гр.1 должно быть &gt; или = стр.01.2.2 гр.3" error="Значение неверно!" sqref="C33">
      <formula1>IF(C33&gt;=E33,TRUE,FALSE)</formula1>
    </dataValidation>
    <dataValidation type="custom" showInputMessage="1" showErrorMessage="1" prompt="значение стр.01.2.1.1 гр.1 должно быть &gt; или = стр.01.2.1.1 гр.3" error="Значение неверно!" sqref="C32">
      <formula1>IF(C32&gt;=E32,TRUE,FALSE)</formula1>
    </dataValidation>
    <dataValidation type="custom" showInputMessage="1" showErrorMessage="1" prompt="значение стр.01.2.1 должно быть &gt; или = значению стр.01.2.1.1 &#10;и значение стр.01.2.1 гр.1 должно быть &gt; или = стр.01.2.1 гр.3" error="Значение неверно!" sqref="C31">
      <formula1>IF(AND(C31&gt;=C32,C31&gt;=E31),TRUE,FALSE)</formula1>
    </dataValidation>
    <dataValidation type="custom" showInputMessage="1" showErrorMessage="1" prompt="значение стр.01.1.4 гр.1 должно быть &gt; или = стр.01.1.4 гр.3" error="Значение неверно!" sqref="C29">
      <formula1>IF(C29&gt;=E29,TRUE,FALSE)</formula1>
    </dataValidation>
    <dataValidation type="custom" showInputMessage="1" showErrorMessage="1" prompt="значение стр.01.1.3 гр.1 должно быть &gt; или = стр.01.1.3 гр.3" error="Значение неверно!" sqref="C28">
      <formula1>IF(C28&gt;=E28,TRUE,FALSE)</formula1>
    </dataValidation>
    <dataValidation type="custom" showInputMessage="1" showErrorMessage="1" prompt="значение стр.01.1.2 гр.1 должно быть &gt; или = стр.01.1.2 гр.3" error="Значение неверно!" sqref="C27">
      <formula1>IF(C27&gt;=E27,TRUE,FALSE)</formula1>
    </dataValidation>
    <dataValidation type="custom" showInputMessage="1" showErrorMessage="1" prompt="значение стр.01.1.1 гр.1 должно быть &gt; или = стр.01.1.1 гр.3" error="Значение неверно!" sqref="C26">
      <formula1>IF(C26&gt;=E26,TRUE,FALSE)</formula1>
    </dataValidation>
    <dataValidation type="custom" showInputMessage="1" showErrorMessage="1" prompt="значение стр.01.1 должно быть &gt; или =&#10;сумме значений стр.01.1.1,01.1.2,01.1.3,01.1.4 &#10;и значение стр.01.1 гр.1 должно быть &gt; или = стр.01.1 гр.3" error="Значение неверно!" sqref="C25">
      <formula1>IF(AND(C25&gt;=(C26+C27+C28+C29),C25&gt;=E25),TRUE,FALSE)</formula1>
    </dataValidation>
    <dataValidation type="custom" showInputMessage="1" showErrorMessage="1" prompt="значение строки 02.2 должно быть &gt; или =&#10;сумме значений строк 02.2.1, 02.2.2, 02.2.3, 02.2.4" error="Значение неверно!" sqref="G42:N42">
      <formula1>IF(G42&gt;=(G43+G44+G45+G46),TRUE,FALSE)</formula1>
    </dataValidation>
    <dataValidation type="custom" showInputMessage="1" showErrorMessage="1" prompt="значение строки 01.1 должно быть &gt; или =&#10;сумме значений строк 01.1.1,01.1.2,01.1.3,01.1.4" error="Значение неверно!" sqref="G25:N25 N26">
      <formula1>IF(G25&gt;=(G26+G27+G28+G29),TRUE,FALSE)</formula1>
    </dataValidation>
    <dataValidation type="custom" showInputMessage="1" showErrorMessage="1" prompt="значение строки 0.1.2.1 должно быть &gt; или =&#10; значению строки 0.1.2.1.1" error="Значение неверно!" sqref="G31:M31">
      <formula1>IF(G31&gt;=G32,TRUE,FALSE)</formula1>
    </dataValidation>
    <dataValidation type="custom" showInputMessage="1" showErrorMessage="1" prompt="значение строки 02 должно быть &gt; или =&#10;сумме значений строк 02.1 и 02.2" error="Значение неверно!" sqref="G38:M38">
      <formula1>IF(G38&gt;=(G39+G42),TRUE,FALSE)</formula1>
    </dataValidation>
    <dataValidation type="custom" showInputMessage="1" showErrorMessage="1" prompt="значение строки 02.1 должно быть &gt; или =&#10;сумме значений строк 02.1.1 и 02.1.2" error="Значение неверно!" sqref="G39:M39">
      <formula1>IF(G39&gt;=(G40+G41),TRUE,FALSE)</formula1>
    </dataValidation>
  </dataValidation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65"/>
  <sheetViews>
    <sheetView view="pageBreakPreview" zoomScale="70" zoomScaleSheetLayoutView="70" zoomScalePageLayoutView="30" workbookViewId="0" topLeftCell="A28">
      <selection activeCell="I28" sqref="I28"/>
    </sheetView>
  </sheetViews>
  <sheetFormatPr defaultColWidth="9.140625" defaultRowHeight="15"/>
  <cols>
    <col min="1" max="1" width="36.421875" style="3" customWidth="1"/>
    <col min="2" max="2" width="10.7109375" style="3" customWidth="1"/>
    <col min="3" max="3" width="12.8515625" style="3" customWidth="1"/>
    <col min="4" max="4" width="13.57421875" style="3" customWidth="1"/>
    <col min="5" max="5" width="13.28125" style="3" customWidth="1"/>
    <col min="6" max="6" width="14.421875" style="3" customWidth="1"/>
    <col min="7" max="7" width="11.421875" style="3" customWidth="1"/>
    <col min="8" max="8" width="14.00390625" style="3" customWidth="1"/>
    <col min="9" max="9" width="11.421875" style="3" customWidth="1"/>
    <col min="10" max="10" width="13.57421875" style="3" customWidth="1"/>
    <col min="11" max="11" width="11.421875" style="3" customWidth="1"/>
    <col min="12" max="12" width="14.140625" style="3" customWidth="1"/>
    <col min="13" max="13" width="12.7109375" style="3" customWidth="1"/>
    <col min="14" max="14" width="13.8515625" style="3" customWidth="1"/>
    <col min="15" max="16384" width="9.140625" style="3" customWidth="1"/>
  </cols>
  <sheetData>
    <row r="1" s="6" customFormat="1" ht="18.75">
      <c r="F1" s="8"/>
    </row>
    <row r="2" s="6" customFormat="1" ht="18.75">
      <c r="F2" s="8"/>
    </row>
    <row r="3" s="6" customFormat="1" ht="18.75">
      <c r="F3" s="8"/>
    </row>
    <row r="4" s="6" customFormat="1" ht="18.75">
      <c r="F4" s="8"/>
    </row>
    <row r="5" s="6" customFormat="1" ht="18.75">
      <c r="F5" s="8"/>
    </row>
    <row r="6" s="6" customFormat="1" ht="18.75">
      <c r="F6" s="8"/>
    </row>
    <row r="7" s="6" customFormat="1" ht="18.75">
      <c r="F7" s="8"/>
    </row>
    <row r="8" s="6" customFormat="1" ht="18.75">
      <c r="F8" s="8"/>
    </row>
    <row r="9" s="6" customFormat="1" ht="18.75">
      <c r="F9" s="8"/>
    </row>
    <row r="10" s="6" customFormat="1" ht="18.75">
      <c r="F10" s="8"/>
    </row>
    <row r="11" s="6" customFormat="1" ht="18.75">
      <c r="F11" s="8"/>
    </row>
    <row r="12" spans="1:6" s="2" customFormat="1" ht="23.25">
      <c r="A12" s="7"/>
      <c r="B12" s="7"/>
      <c r="C12" s="7"/>
      <c r="E12" s="7"/>
      <c r="F12" s="8"/>
    </row>
    <row r="13" spans="1:6" s="2" customFormat="1" ht="23.25">
      <c r="A13" s="7"/>
      <c r="C13" s="10"/>
      <c r="D13" s="15"/>
      <c r="E13" s="15"/>
      <c r="F13" s="8"/>
    </row>
    <row r="14" spans="1:6" s="2" customFormat="1" ht="23.25">
      <c r="A14" s="7"/>
      <c r="C14" s="10"/>
      <c r="D14" s="15"/>
      <c r="E14" s="15"/>
      <c r="F14" s="8"/>
    </row>
    <row r="15" spans="1:6" s="2" customFormat="1" ht="23.25">
      <c r="A15" s="7"/>
      <c r="C15" s="34"/>
      <c r="D15" s="37"/>
      <c r="E15" s="37"/>
      <c r="F15" s="36"/>
    </row>
    <row r="16" spans="1:6" s="1" customFormat="1" ht="23.25">
      <c r="A16" s="7"/>
      <c r="B16" s="7"/>
      <c r="C16" s="7"/>
      <c r="D16" s="208"/>
      <c r="E16" s="208"/>
      <c r="F16" s="14"/>
    </row>
    <row r="17" spans="1:14" ht="23.25" customHeight="1">
      <c r="A17" s="222" t="s">
        <v>70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1:7" ht="23.25">
      <c r="A18" s="7"/>
      <c r="B18" s="7"/>
      <c r="C18" s="7"/>
      <c r="D18" s="10"/>
      <c r="E18" s="17"/>
      <c r="F18" s="17"/>
      <c r="G18" s="12"/>
    </row>
    <row r="19" spans="1:15" ht="23.25" customHeight="1">
      <c r="A19" s="219" t="s">
        <v>60</v>
      </c>
      <c r="B19" s="202" t="s">
        <v>20</v>
      </c>
      <c r="C19" s="215" t="s">
        <v>71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6"/>
      <c r="O19" s="32"/>
    </row>
    <row r="20" spans="1:15" ht="21" customHeight="1">
      <c r="A20" s="220"/>
      <c r="B20" s="202"/>
      <c r="C20" s="198" t="s">
        <v>4</v>
      </c>
      <c r="D20" s="198"/>
      <c r="E20" s="200" t="s">
        <v>73</v>
      </c>
      <c r="F20" s="201"/>
      <c r="G20" s="205" t="s">
        <v>11</v>
      </c>
      <c r="H20" s="206"/>
      <c r="I20" s="206"/>
      <c r="J20" s="206"/>
      <c r="K20" s="206"/>
      <c r="L20" s="206"/>
      <c r="M20" s="206"/>
      <c r="N20" s="207"/>
      <c r="O20" s="32"/>
    </row>
    <row r="21" spans="1:15" ht="33.75" customHeight="1">
      <c r="A21" s="220"/>
      <c r="B21" s="202"/>
      <c r="C21" s="198"/>
      <c r="D21" s="198"/>
      <c r="E21" s="217"/>
      <c r="F21" s="204"/>
      <c r="G21" s="203" t="s">
        <v>63</v>
      </c>
      <c r="H21" s="204"/>
      <c r="I21" s="203" t="s">
        <v>64</v>
      </c>
      <c r="J21" s="204"/>
      <c r="K21" s="203" t="s">
        <v>65</v>
      </c>
      <c r="L21" s="204"/>
      <c r="M21" s="203" t="s">
        <v>66</v>
      </c>
      <c r="N21" s="204"/>
      <c r="O21" s="32"/>
    </row>
    <row r="22" spans="1:15" ht="31.5">
      <c r="A22" s="221"/>
      <c r="B22" s="202"/>
      <c r="C22" s="13" t="s">
        <v>69</v>
      </c>
      <c r="D22" s="13" t="s">
        <v>68</v>
      </c>
      <c r="E22" s="13" t="s">
        <v>69</v>
      </c>
      <c r="F22" s="13" t="s">
        <v>68</v>
      </c>
      <c r="G22" s="13" t="s">
        <v>69</v>
      </c>
      <c r="H22" s="13" t="s">
        <v>68</v>
      </c>
      <c r="I22" s="13" t="s">
        <v>69</v>
      </c>
      <c r="J22" s="13" t="s">
        <v>68</v>
      </c>
      <c r="K22" s="13" t="s">
        <v>69</v>
      </c>
      <c r="L22" s="13" t="s">
        <v>68</v>
      </c>
      <c r="M22" s="13" t="s">
        <v>69</v>
      </c>
      <c r="N22" s="13" t="s">
        <v>68</v>
      </c>
      <c r="O22" s="32"/>
    </row>
    <row r="23" spans="1:15" ht="15">
      <c r="A23" s="18" t="s">
        <v>61</v>
      </c>
      <c r="B23" s="18" t="s">
        <v>62</v>
      </c>
      <c r="C23" s="18">
        <v>1</v>
      </c>
      <c r="D23" s="18">
        <v>2</v>
      </c>
      <c r="E23" s="18">
        <v>3</v>
      </c>
      <c r="F23" s="18">
        <v>4</v>
      </c>
      <c r="G23" s="18">
        <v>5</v>
      </c>
      <c r="H23" s="18">
        <v>6</v>
      </c>
      <c r="I23" s="18">
        <v>7</v>
      </c>
      <c r="J23" s="18">
        <v>8</v>
      </c>
      <c r="K23" s="18">
        <v>9</v>
      </c>
      <c r="L23" s="18">
        <v>10</v>
      </c>
      <c r="M23" s="18">
        <v>11</v>
      </c>
      <c r="N23" s="18">
        <v>12</v>
      </c>
      <c r="O23" s="12"/>
    </row>
    <row r="24" spans="1:15" s="71" customFormat="1" ht="15.75">
      <c r="A24" s="67" t="s">
        <v>5</v>
      </c>
      <c r="B24" s="68" t="s">
        <v>7</v>
      </c>
      <c r="C24" s="69">
        <f>ROUND(IF(табл1!C24=0,0,табл2!C24/табл1!C24/табл1!$N$16),2)</f>
        <v>0</v>
      </c>
      <c r="D24" s="69">
        <f>ROUND(IF(табл1!D24=0,0,табл2!D24/табл1!D24/12),2)</f>
        <v>0</v>
      </c>
      <c r="E24" s="69">
        <f>ROUND(IF(табл1!E24=0,0,табл2!E24/табл1!E24/табл1!$N$16),2)</f>
        <v>0</v>
      </c>
      <c r="F24" s="69">
        <f>ROUND(IF(табл1!F24=0,0,табл2!F24/табл1!F24/12),2)</f>
        <v>0</v>
      </c>
      <c r="G24" s="69">
        <f>ROUND(IF(табл1!G24=0,0,табл2!G24/табл1!G24/табл1!$N$16),2)</f>
        <v>0</v>
      </c>
      <c r="H24" s="69">
        <f>ROUND(IF(табл1!H24=0,0,табл2!H24/табл1!H24/12),2)</f>
        <v>0</v>
      </c>
      <c r="I24" s="69">
        <f>ROUND(IF(табл1!I24=0,0,табл2!I24/табл1!I24/табл1!$N$16),2)</f>
        <v>0</v>
      </c>
      <c r="J24" s="69">
        <f>ROUND(IF(табл1!J24=0,0,табл2!J24/табл1!J24/12),2)</f>
        <v>0</v>
      </c>
      <c r="K24" s="69">
        <f>ROUND(IF(табл1!K24=0,0,табл2!K24/табл1!K24/табл1!$N$16),2)</f>
        <v>0</v>
      </c>
      <c r="L24" s="69">
        <f>ROUND(IF(табл1!L24=0,0,табл2!L24/табл1!L24/12),2)</f>
        <v>0</v>
      </c>
      <c r="M24" s="69">
        <f>ROUND(IF(табл1!M24=0,0,табл2!M24/табл1!M24/табл1!$N$16),2)</f>
        <v>0</v>
      </c>
      <c r="N24" s="69">
        <f>ROUND(IF(табл1!N24=0,0,табл2!N24/табл1!N24/12),2)</f>
        <v>0</v>
      </c>
      <c r="O24" s="70"/>
    </row>
    <row r="25" spans="1:15" s="71" customFormat="1" ht="63">
      <c r="A25" s="72" t="s">
        <v>76</v>
      </c>
      <c r="B25" s="73" t="s">
        <v>30</v>
      </c>
      <c r="C25" s="69">
        <f>ROUND(IF(табл1!C25=0,0,табл2!C25/табл1!C25/табл1!$N$16),2)</f>
        <v>0</v>
      </c>
      <c r="D25" s="69">
        <f>ROUND(IF(табл1!D25=0,0,табл2!D25/табл1!D25/12),2)</f>
        <v>0</v>
      </c>
      <c r="E25" s="69">
        <f>ROUND(IF(табл1!E25=0,0,табл2!E25/табл1!E25/табл1!$N$16),2)</f>
        <v>0</v>
      </c>
      <c r="F25" s="69">
        <f>ROUND(IF(табл1!F25=0,0,табл2!F25/табл1!F25/12),2)</f>
        <v>0</v>
      </c>
      <c r="G25" s="69">
        <f>ROUND(IF(табл1!G25=0,0,табл2!G25/табл1!G25/табл1!$N$16),2)</f>
        <v>0</v>
      </c>
      <c r="H25" s="69">
        <f>ROUND(IF(табл1!H25=0,0,табл2!H25/табл1!H25/12),2)</f>
        <v>0</v>
      </c>
      <c r="I25" s="69">
        <f>ROUND(IF(табл1!I25=0,0,табл2!I25/табл1!I25/табл1!$N$16),2)</f>
        <v>0</v>
      </c>
      <c r="J25" s="69">
        <f>ROUND(IF(табл1!J25=0,0,табл2!J25/табл1!J25/12),2)</f>
        <v>0</v>
      </c>
      <c r="K25" s="69">
        <f>ROUND(IF(табл1!K25=0,0,табл2!K25/табл1!K25/табл1!$N$16),2)</f>
        <v>0</v>
      </c>
      <c r="L25" s="69">
        <f>ROUND(IF(табл1!L25=0,0,табл2!L25/табл1!L25/12),2)</f>
        <v>0</v>
      </c>
      <c r="M25" s="69">
        <f>ROUND(IF(табл1!M25=0,0,табл2!M25/табл1!M25/табл1!$N$16),2)</f>
        <v>0</v>
      </c>
      <c r="N25" s="69">
        <f>ROUND(IF(табл1!N25=0,0,табл2!N25/табл1!N25/12),2)</f>
        <v>0</v>
      </c>
      <c r="O25" s="70"/>
    </row>
    <row r="26" spans="1:15" ht="31.5">
      <c r="A26" s="47" t="s">
        <v>77</v>
      </c>
      <c r="B26" s="46" t="s">
        <v>31</v>
      </c>
      <c r="C26" s="69">
        <f>ROUND(IF(табл1!C26=0,0,табл2!C26/табл1!C26/табл1!$N$16),2)</f>
        <v>0</v>
      </c>
      <c r="D26" s="69">
        <f>ROUND(IF(табл1!D26=0,0,табл2!D26/табл1!D26/12),2)</f>
        <v>0</v>
      </c>
      <c r="E26" s="69">
        <f>ROUND(IF(табл1!E26=0,0,табл2!E26/табл1!E26/табл1!$N$16),2)</f>
        <v>0</v>
      </c>
      <c r="F26" s="69">
        <f>ROUND(IF(табл1!F26=0,0,табл2!F26/табл1!F26/12),2)</f>
        <v>0</v>
      </c>
      <c r="G26" s="69">
        <f>ROUND(IF(табл1!G26=0,0,табл2!G26/табл1!G26/табл1!$N$16),2)</f>
        <v>0</v>
      </c>
      <c r="H26" s="69">
        <f>ROUND(IF(табл1!H26=0,0,табл2!H26/табл1!H26/12),2)</f>
        <v>0</v>
      </c>
      <c r="I26" s="69">
        <f>ROUND(IF(табл1!I26=0,0,табл2!I26/табл1!I26/табл1!$N$16),2)</f>
        <v>0</v>
      </c>
      <c r="J26" s="69">
        <f>ROUND(IF(табл1!J26=0,0,табл2!J26/табл1!J26/12),2)</f>
        <v>0</v>
      </c>
      <c r="K26" s="69">
        <f>ROUND(IF(табл1!K26=0,0,табл2!K26/табл1!K26/табл1!$N$16),2)</f>
        <v>0</v>
      </c>
      <c r="L26" s="69">
        <f>ROUND(IF(табл1!L26=0,0,табл2!L26/табл1!L26/12),2)</f>
        <v>0</v>
      </c>
      <c r="M26" s="69">
        <f>ROUND(IF(табл1!M26=0,0,табл2!M26/табл1!M26/табл1!$N$16),2)</f>
        <v>0</v>
      </c>
      <c r="N26" s="69">
        <f>ROUND(IF(табл1!N26=0,0,табл2!N26/табл1!N26/12),2)</f>
        <v>0</v>
      </c>
      <c r="O26" s="32"/>
    </row>
    <row r="27" spans="1:15" ht="15.75">
      <c r="A27" s="38" t="s">
        <v>57</v>
      </c>
      <c r="B27" s="19" t="s">
        <v>32</v>
      </c>
      <c r="C27" s="69">
        <f>ROUND(IF(табл1!C27=0,0,табл2!C27/табл1!C27/табл1!$N$16),2)</f>
        <v>0</v>
      </c>
      <c r="D27" s="69">
        <f>ROUND(IF(табл1!D27=0,0,табл2!D27/табл1!D27/12),2)</f>
        <v>0</v>
      </c>
      <c r="E27" s="69">
        <f>ROUND(IF(табл1!E27=0,0,табл2!E27/табл1!E27/табл1!$N$16),2)</f>
        <v>0</v>
      </c>
      <c r="F27" s="69">
        <f>ROUND(IF(табл1!F27=0,0,табл2!F27/табл1!F27/12),2)</f>
        <v>0</v>
      </c>
      <c r="G27" s="69">
        <f>ROUND(IF(табл1!G27=0,0,табл2!G27/табл1!G27/табл1!$N$16),2)</f>
        <v>0</v>
      </c>
      <c r="H27" s="69">
        <f>ROUND(IF(табл1!H27=0,0,табл2!H27/табл1!H27/12),2)</f>
        <v>0</v>
      </c>
      <c r="I27" s="69">
        <f>ROUND(IF(табл1!I27=0,0,табл2!I27/табл1!I27/табл1!$N$16),2)</f>
        <v>0</v>
      </c>
      <c r="J27" s="69">
        <f>ROUND(IF(табл1!J27=0,0,табл2!J27/табл1!J27/12),2)</f>
        <v>0</v>
      </c>
      <c r="K27" s="69">
        <f>ROUND(IF(табл1!K27=0,0,табл2!K27/табл1!K27/табл1!$N$16),2)</f>
        <v>0</v>
      </c>
      <c r="L27" s="69">
        <f>ROUND(IF(табл1!L27=0,0,табл2!L27/табл1!L27/12),2)</f>
        <v>0</v>
      </c>
      <c r="M27" s="69">
        <f>ROUND(IF(табл1!M27=0,0,табл2!M27/табл1!M27/табл1!$N$16),2)</f>
        <v>0</v>
      </c>
      <c r="N27" s="69">
        <f>ROUND(IF(табл1!N27=0,0,табл2!N27/табл1!N27/12),2)</f>
        <v>0</v>
      </c>
      <c r="O27" s="33"/>
    </row>
    <row r="28" spans="1:15" ht="31.5">
      <c r="A28" s="38" t="s">
        <v>0</v>
      </c>
      <c r="B28" s="19" t="s">
        <v>33</v>
      </c>
      <c r="C28" s="69">
        <f>ROUND(IF(табл1!C28=0,0,табл2!C28/табл1!C28/табл1!$N$16),2)</f>
        <v>0</v>
      </c>
      <c r="D28" s="69">
        <f>ROUND(IF(табл1!D28=0,0,табл2!D28/табл1!D28/12),2)</f>
        <v>0</v>
      </c>
      <c r="E28" s="69">
        <f>ROUND(IF(табл1!E28=0,0,табл2!E28/табл1!E28/табл1!$N$16),2)</f>
        <v>0</v>
      </c>
      <c r="F28" s="69">
        <f>ROUND(IF(табл1!F28=0,0,табл2!F28/табл1!F28/12),2)</f>
        <v>0</v>
      </c>
      <c r="G28" s="69">
        <f>ROUND(IF(табл1!G28=0,0,табл2!G28/табл1!G28/табл1!$N$16),2)</f>
        <v>0</v>
      </c>
      <c r="H28" s="69">
        <f>ROUND(IF(табл1!H28=0,0,табл2!H28/табл1!H28/12),2)</f>
        <v>0</v>
      </c>
      <c r="I28" s="69">
        <f>ROUND(IF(табл1!I28=0,0,табл2!I28/табл1!I28/табл1!$N$16),2)</f>
        <v>0</v>
      </c>
      <c r="J28" s="69">
        <f>ROUND(IF(табл1!J28=0,0,табл2!J28/табл1!J28/12),2)</f>
        <v>0</v>
      </c>
      <c r="K28" s="69">
        <f>ROUND(IF(табл1!K28=0,0,табл2!K28/табл1!K28/табл1!$N$16),2)</f>
        <v>0</v>
      </c>
      <c r="L28" s="69">
        <f>ROUND(IF(табл1!L28=0,0,табл2!L28/табл1!L28/12),2)</f>
        <v>0</v>
      </c>
      <c r="M28" s="69">
        <f>ROUND(IF(табл1!M28=0,0,табл2!M28/табл1!M28/табл1!$N$16),2)</f>
        <v>0</v>
      </c>
      <c r="N28" s="69">
        <f>ROUND(IF(табл1!N28=0,0,табл2!N28/табл1!N28/12),2)</f>
        <v>0</v>
      </c>
      <c r="O28" s="33"/>
    </row>
    <row r="29" spans="1:15" ht="15.75">
      <c r="A29" s="38" t="s">
        <v>1</v>
      </c>
      <c r="B29" s="19" t="s">
        <v>34</v>
      </c>
      <c r="C29" s="69">
        <f>ROUND(IF(табл1!C29=0,0,табл2!C29/табл1!C29/табл1!$N$16),2)</f>
        <v>0</v>
      </c>
      <c r="D29" s="69">
        <f>ROUND(IF(табл1!D29=0,0,табл2!D29/табл1!D29/12),2)</f>
        <v>0</v>
      </c>
      <c r="E29" s="69">
        <f>ROUND(IF(табл1!E29=0,0,табл2!E29/табл1!E29/табл1!$N$16),2)</f>
        <v>0</v>
      </c>
      <c r="F29" s="69">
        <f>ROUND(IF(табл1!F29=0,0,табл2!F29/табл1!F29/12),2)</f>
        <v>0</v>
      </c>
      <c r="G29" s="69">
        <f>ROUND(IF(табл1!G29=0,0,табл2!G29/табл1!G29/табл1!$N$16),2)</f>
        <v>0</v>
      </c>
      <c r="H29" s="69">
        <f>ROUND(IF(табл1!H29=0,0,табл2!H29/табл1!H29/12),2)</f>
        <v>0</v>
      </c>
      <c r="I29" s="69">
        <f>ROUND(IF(табл1!I29=0,0,табл2!I29/табл1!I29/табл1!$N$16),2)</f>
        <v>0</v>
      </c>
      <c r="J29" s="69">
        <f>ROUND(IF(табл1!J29=0,0,табл2!J29/табл1!J29/12),2)</f>
        <v>0</v>
      </c>
      <c r="K29" s="69">
        <f>ROUND(IF(табл1!K29=0,0,табл2!K29/табл1!K29/табл1!$N$16),2)</f>
        <v>0</v>
      </c>
      <c r="L29" s="69">
        <f>ROUND(IF(табл1!L29=0,0,табл2!L29/табл1!L29/12),2)</f>
        <v>0</v>
      </c>
      <c r="M29" s="69">
        <f>ROUND(IF(табл1!M29=0,0,табл2!M29/табл1!M29/табл1!$N$16),2)</f>
        <v>0</v>
      </c>
      <c r="N29" s="69">
        <f>ROUND(IF(табл1!N29=0,0,табл2!N29/табл1!N29/12),2)</f>
        <v>0</v>
      </c>
      <c r="O29" s="29"/>
    </row>
    <row r="30" spans="1:15" s="71" customFormat="1" ht="47.25">
      <c r="A30" s="74" t="s">
        <v>53</v>
      </c>
      <c r="B30" s="68" t="s">
        <v>35</v>
      </c>
      <c r="C30" s="69">
        <f>ROUND(IF(табл1!C30=0,0,табл2!C30/табл1!C30/табл1!$N$16),2)</f>
        <v>0</v>
      </c>
      <c r="D30" s="69">
        <f>ROUND(IF(табл1!D30=0,0,табл2!D30/табл1!D30/12),2)</f>
        <v>0</v>
      </c>
      <c r="E30" s="69">
        <f>ROUND(IF(табл1!E30=0,0,табл2!E30/табл1!E30/табл1!$N$16),2)</f>
        <v>0</v>
      </c>
      <c r="F30" s="69">
        <f>ROUND(IF(табл1!F30=0,0,табл2!F30/табл1!F30/12),2)</f>
        <v>0</v>
      </c>
      <c r="G30" s="69">
        <f>ROUND(IF(табл1!G30=0,0,табл2!G30/табл1!G30/табл1!$N$16),2)</f>
        <v>0</v>
      </c>
      <c r="H30" s="69">
        <f>ROUND(IF(табл1!H30=0,0,табл2!H30/табл1!H30/12),2)</f>
        <v>0</v>
      </c>
      <c r="I30" s="69">
        <f>ROUND(IF(табл1!I30=0,0,табл2!I30/табл1!I30/табл1!$N$16),2)</f>
        <v>0</v>
      </c>
      <c r="J30" s="69">
        <f>ROUND(IF(табл1!J30=0,0,табл2!J30/табл1!J30/12),2)</f>
        <v>0</v>
      </c>
      <c r="K30" s="69">
        <f>ROUND(IF(табл1!K30=0,0,табл2!K30/табл1!K30/табл1!$N$16),2)</f>
        <v>0</v>
      </c>
      <c r="L30" s="69">
        <f>ROUND(IF(табл1!L30=0,0,табл2!L30/табл1!L30/12),2)</f>
        <v>0</v>
      </c>
      <c r="M30" s="69">
        <f>ROUND(IF(табл1!M30=0,0,табл2!M30/табл1!M30/табл1!$N$16),2)</f>
        <v>0</v>
      </c>
      <c r="N30" s="69">
        <f>ROUND(IF(табл1!N30=0,0,табл2!N30/табл1!N30/12),2)</f>
        <v>0</v>
      </c>
      <c r="O30" s="75"/>
    </row>
    <row r="31" spans="1:15" ht="51" customHeight="1">
      <c r="A31" s="47" t="s">
        <v>78</v>
      </c>
      <c r="B31" s="46" t="s">
        <v>36</v>
      </c>
      <c r="C31" s="69">
        <f>ROUND(IF(табл1!C31=0,0,табл2!C31/табл1!C31/табл1!$N$16),2)</f>
        <v>0</v>
      </c>
      <c r="D31" s="69">
        <f>ROUND(IF(табл1!D31=0,0,табл2!D31/табл1!D31/12),2)</f>
        <v>0</v>
      </c>
      <c r="E31" s="69">
        <f>ROUND(IF(табл1!E31=0,0,табл2!E31/табл1!E31/табл1!$N$16),2)</f>
        <v>0</v>
      </c>
      <c r="F31" s="69">
        <f>ROUND(IF(табл1!F31=0,0,табл2!F31/табл1!F31/12),2)</f>
        <v>0</v>
      </c>
      <c r="G31" s="69">
        <f>ROUND(IF(табл1!G31=0,0,табл2!G31/табл1!G31/табл1!$N$16),2)</f>
        <v>0</v>
      </c>
      <c r="H31" s="69">
        <f>ROUND(IF(табл1!H31=0,0,табл2!H31/табл1!H31/12),2)</f>
        <v>0</v>
      </c>
      <c r="I31" s="69">
        <f>ROUND(IF(табл1!I31=0,0,табл2!I31/табл1!I31/табл1!$N$16),2)</f>
        <v>0</v>
      </c>
      <c r="J31" s="69">
        <f>ROUND(IF(табл1!J31=0,0,табл2!J31/табл1!J31/12),2)</f>
        <v>0</v>
      </c>
      <c r="K31" s="69">
        <f>ROUND(IF(табл1!K31=0,0,табл2!K31/табл1!K31/табл1!$N$16),2)</f>
        <v>0</v>
      </c>
      <c r="L31" s="69">
        <f>ROUND(IF(табл1!L31=0,0,табл2!L31/табл1!L31/12),2)</f>
        <v>0</v>
      </c>
      <c r="M31" s="69">
        <f>ROUND(IF(табл1!M31=0,0,табл2!M31/табл1!M31/табл1!$N$16),2)</f>
        <v>0</v>
      </c>
      <c r="N31" s="69">
        <f>ROUND(IF(табл1!N31=0,0,табл2!N31/табл1!N31/12),2)</f>
        <v>0</v>
      </c>
      <c r="O31" s="32"/>
    </row>
    <row r="32" spans="1:15" s="79" customFormat="1" ht="31.5">
      <c r="A32" s="76" t="s">
        <v>79</v>
      </c>
      <c r="B32" s="77" t="s">
        <v>37</v>
      </c>
      <c r="C32" s="69">
        <f>ROUND(IF(табл1!C32=0,0,табл2!C32/табл1!C32/табл1!$N$16),2)</f>
        <v>0</v>
      </c>
      <c r="D32" s="69">
        <f>ROUND(IF(табл1!D32=0,0,табл2!D32/табл1!D32/12),2)</f>
        <v>0</v>
      </c>
      <c r="E32" s="69">
        <f>ROUND(IF(табл1!E32=0,0,табл2!E32/табл1!E32/табл1!$N$16),2)</f>
        <v>0</v>
      </c>
      <c r="F32" s="69">
        <f>ROUND(IF(табл1!F32=0,0,табл2!F32/табл1!F32/12),2)</f>
        <v>0</v>
      </c>
      <c r="G32" s="69">
        <f>ROUND(IF(табл1!G32=0,0,табл2!G32/табл1!G32/табл1!$N$16),2)</f>
        <v>0</v>
      </c>
      <c r="H32" s="69">
        <f>ROUND(IF(табл1!H32=0,0,табл2!H32/табл1!H32/12),2)</f>
        <v>0</v>
      </c>
      <c r="I32" s="69">
        <f>ROUND(IF(табл1!I32=0,0,табл2!I32/табл1!I32/табл1!$N$16),2)</f>
        <v>0</v>
      </c>
      <c r="J32" s="69">
        <f>ROUND(IF(табл1!J32=0,0,табл2!J32/табл1!J32/12),2)</f>
        <v>0</v>
      </c>
      <c r="K32" s="69">
        <f>ROUND(IF(табл1!K32=0,0,табл2!K32/табл1!K32/табл1!$N$16),2)</f>
        <v>0</v>
      </c>
      <c r="L32" s="69">
        <f>ROUND(IF(табл1!L32=0,0,табл2!L32/табл1!L32/12),2)</f>
        <v>0</v>
      </c>
      <c r="M32" s="69">
        <f>ROUND(IF(табл1!M32=0,0,табл2!M32/табл1!M32/табл1!$N$16),2)</f>
        <v>0</v>
      </c>
      <c r="N32" s="69">
        <f>ROUND(IF(табл1!N32=0,0,табл2!N32/табл1!N32/12),2)</f>
        <v>0</v>
      </c>
      <c r="O32" s="78"/>
    </row>
    <row r="33" spans="1:15" ht="31.5">
      <c r="A33" s="38" t="s">
        <v>2</v>
      </c>
      <c r="B33" s="19" t="s">
        <v>41</v>
      </c>
      <c r="C33" s="69">
        <f>ROUND(IF(табл1!C33=0,0,табл2!C33/табл1!C33/табл1!$N$16),2)</f>
        <v>0</v>
      </c>
      <c r="D33" s="69">
        <f>ROUND(IF(табл1!D33=0,0,табл2!D33/табл1!D33/12),2)</f>
        <v>0</v>
      </c>
      <c r="E33" s="69">
        <f>ROUND(IF(табл1!E33=0,0,табл2!E33/табл1!E33/табл1!$N$16),2)</f>
        <v>0</v>
      </c>
      <c r="F33" s="69">
        <f>ROUND(IF(табл1!F33=0,0,табл2!F33/табл1!F33/12),2)</f>
        <v>0</v>
      </c>
      <c r="G33" s="69">
        <f>ROUND(IF(табл1!G33=0,0,табл2!G33/табл1!G33/табл1!$N$16),2)</f>
        <v>0</v>
      </c>
      <c r="H33" s="69">
        <f>ROUND(IF(табл1!H33=0,0,табл2!H33/табл1!H33/12),2)</f>
        <v>0</v>
      </c>
      <c r="I33" s="69">
        <f>ROUND(IF(табл1!I33=0,0,табл2!I33/табл1!I33/табл1!$N$16),2)</f>
        <v>0</v>
      </c>
      <c r="J33" s="69">
        <f>ROUND(IF(табл1!J33=0,0,табл2!J33/табл1!J33/12),2)</f>
        <v>0</v>
      </c>
      <c r="K33" s="69">
        <f>ROUND(IF(табл1!K33=0,0,табл2!K33/табл1!K33/табл1!$N$16),2)</f>
        <v>0</v>
      </c>
      <c r="L33" s="69">
        <f>ROUND(IF(табл1!L33=0,0,табл2!L33/табл1!L33/12),2)</f>
        <v>0</v>
      </c>
      <c r="M33" s="69">
        <f>ROUND(IF(табл1!M33=0,0,табл2!M33/табл1!M33/табл1!$N$16),2)</f>
        <v>0</v>
      </c>
      <c r="N33" s="69">
        <f>ROUND(IF(табл1!N33=0,0,табл2!N33/табл1!N33/12),2)</f>
        <v>0</v>
      </c>
      <c r="O33" s="32"/>
    </row>
    <row r="34" spans="1:15" s="71" customFormat="1" ht="31.5">
      <c r="A34" s="74" t="s">
        <v>54</v>
      </c>
      <c r="B34" s="68" t="s">
        <v>40</v>
      </c>
      <c r="C34" s="69">
        <f>ROUND(IF(табл1!C34=0,0,табл2!C34/табл1!C34/табл1!$N$16),2)</f>
        <v>0</v>
      </c>
      <c r="D34" s="69">
        <f>ROUND(IF(табл1!D34=0,0,табл2!D34/табл1!D34/12),2)</f>
        <v>0</v>
      </c>
      <c r="E34" s="69">
        <f>ROUND(IF(табл1!E34=0,0,табл2!E34/табл1!E34/табл1!$N$16),2)</f>
        <v>0</v>
      </c>
      <c r="F34" s="69">
        <f>ROUND(IF(табл1!F34=0,0,табл2!F34/табл1!F34/12),2)</f>
        <v>0</v>
      </c>
      <c r="G34" s="69">
        <f>ROUND(IF(табл1!G34=0,0,табл2!G34/табл1!G34/табл1!$N$16),2)</f>
        <v>0</v>
      </c>
      <c r="H34" s="69">
        <f>ROUND(IF(табл1!H34=0,0,табл2!H34/табл1!H34/12),2)</f>
        <v>0</v>
      </c>
      <c r="I34" s="69">
        <f>ROUND(IF(табл1!I34=0,0,табл2!I34/табл1!I34/табл1!$N$16),2)</f>
        <v>0</v>
      </c>
      <c r="J34" s="69">
        <f>ROUND(IF(табл1!J34=0,0,табл2!J34/табл1!J34/12),2)</f>
        <v>0</v>
      </c>
      <c r="K34" s="69">
        <f>ROUND(IF(табл1!K34=0,0,табл2!K34/табл1!K34/табл1!$N$16),2)</f>
        <v>0</v>
      </c>
      <c r="L34" s="69">
        <f>ROUND(IF(табл1!L34=0,0,табл2!L34/табл1!L34/12),2)</f>
        <v>0</v>
      </c>
      <c r="M34" s="69">
        <f>ROUND(IF(табл1!M34=0,0,табл2!M34/табл1!M34/табл1!$N$16),2)</f>
        <v>0</v>
      </c>
      <c r="N34" s="69">
        <f>ROUND(IF(табл1!N34=0,0,табл2!N34/табл1!N34/12),2)</f>
        <v>0</v>
      </c>
      <c r="O34" s="75"/>
    </row>
    <row r="35" spans="1:15" s="71" customFormat="1" ht="31.5">
      <c r="A35" s="74" t="s">
        <v>52</v>
      </c>
      <c r="B35" s="68" t="s">
        <v>39</v>
      </c>
      <c r="C35" s="69">
        <f>ROUND(IF(табл1!C35=0,0,табл2!C35/табл1!C35/табл1!$N$16),2)</f>
        <v>0</v>
      </c>
      <c r="D35" s="69">
        <f>ROUND(IF(табл1!D35=0,0,табл2!D35/табл1!D35/12),2)</f>
        <v>0</v>
      </c>
      <c r="E35" s="69">
        <f>ROUND(IF(табл1!E35=0,0,табл2!E35/табл1!E35/табл1!$N$16),2)</f>
        <v>0</v>
      </c>
      <c r="F35" s="69">
        <f>ROUND(IF(табл1!F35=0,0,табл2!F35/табл1!F35/12),2)</f>
        <v>0</v>
      </c>
      <c r="G35" s="80" t="s">
        <v>85</v>
      </c>
      <c r="H35" s="80" t="s">
        <v>85</v>
      </c>
      <c r="I35" s="80" t="s">
        <v>85</v>
      </c>
      <c r="J35" s="80" t="s">
        <v>85</v>
      </c>
      <c r="K35" s="80" t="s">
        <v>85</v>
      </c>
      <c r="L35" s="80" t="s">
        <v>85</v>
      </c>
      <c r="M35" s="80" t="s">
        <v>85</v>
      </c>
      <c r="N35" s="80" t="s">
        <v>85</v>
      </c>
      <c r="O35" s="75"/>
    </row>
    <row r="36" spans="1:15" s="71" customFormat="1" ht="110.25">
      <c r="A36" s="74" t="s">
        <v>58</v>
      </c>
      <c r="B36" s="68" t="s">
        <v>38</v>
      </c>
      <c r="C36" s="69">
        <f>ROUND(IF(табл1!C36=0,0,табл2!C36/табл1!C36/табл1!$N$16),2)</f>
        <v>0</v>
      </c>
      <c r="D36" s="69">
        <f>ROUND(IF(табл1!D36=0,0,табл2!D36/табл1!D36/12),2)</f>
        <v>0</v>
      </c>
      <c r="E36" s="69">
        <f>ROUND(IF(табл1!E36=0,0,табл2!E36/табл1!E36/табл1!$N$16),2)</f>
        <v>0</v>
      </c>
      <c r="F36" s="69">
        <f>ROUND(IF(табл1!F36=0,0,табл2!F36/табл1!F36/12),2)</f>
        <v>0</v>
      </c>
      <c r="G36" s="69">
        <f>ROUND(IF(табл1!G36=0,0,табл2!G36/табл1!G36/табл1!$N$16),2)</f>
        <v>0</v>
      </c>
      <c r="H36" s="69">
        <f>ROUND(IF(табл1!H36=0,0,табл2!H36/табл1!H36/12),2)</f>
        <v>0</v>
      </c>
      <c r="I36" s="69">
        <f>ROUND(IF(табл1!I36=0,0,табл2!I36/табл1!I36/табл1!$N$16),2)</f>
        <v>0</v>
      </c>
      <c r="J36" s="69">
        <f>ROUND(IF(табл1!J36=0,0,табл2!J36/табл1!J36/12),2)</f>
        <v>0</v>
      </c>
      <c r="K36" s="69">
        <f>ROUND(IF(табл1!K36=0,0,табл2!K36/табл1!K36/табл1!$N$16),2)</f>
        <v>0</v>
      </c>
      <c r="L36" s="69">
        <f>ROUND(IF(табл1!L36=0,0,табл2!L36/табл1!L36/12),2)</f>
        <v>0</v>
      </c>
      <c r="M36" s="69">
        <f>ROUND(IF(табл1!M36=0,0,табл2!M36/табл1!M36/табл1!$N$16),2)</f>
        <v>0</v>
      </c>
      <c r="N36" s="69">
        <f>ROUND(IF(табл1!N36=0,0,табл2!N36/табл1!N36/12),2)</f>
        <v>0</v>
      </c>
      <c r="O36" s="75"/>
    </row>
    <row r="37" spans="1:15" s="71" customFormat="1" ht="15.75">
      <c r="A37" s="74" t="s">
        <v>3</v>
      </c>
      <c r="B37" s="68" t="s">
        <v>42</v>
      </c>
      <c r="C37" s="69">
        <f>ROUND(IF(табл1!C37=0,0,табл2!C37/табл1!C37/табл1!$N$16),2)</f>
        <v>0</v>
      </c>
      <c r="D37" s="69">
        <f>ROUND(IF(табл1!D37=0,0,табл2!D37/табл1!D37/12),2)</f>
        <v>0</v>
      </c>
      <c r="E37" s="69">
        <f>ROUND(IF(табл1!E37=0,0,табл2!E37/табл1!E37/табл1!$N$16),2)</f>
        <v>0</v>
      </c>
      <c r="F37" s="69">
        <f>ROUND(IF(табл1!F37=0,0,табл2!F37/табл1!F37/12),2)</f>
        <v>0</v>
      </c>
      <c r="G37" s="80" t="s">
        <v>85</v>
      </c>
      <c r="H37" s="80" t="s">
        <v>85</v>
      </c>
      <c r="I37" s="80" t="s">
        <v>85</v>
      </c>
      <c r="J37" s="80" t="s">
        <v>85</v>
      </c>
      <c r="K37" s="80" t="s">
        <v>85</v>
      </c>
      <c r="L37" s="80" t="s">
        <v>85</v>
      </c>
      <c r="M37" s="80" t="s">
        <v>85</v>
      </c>
      <c r="N37" s="80" t="s">
        <v>85</v>
      </c>
      <c r="O37" s="75"/>
    </row>
    <row r="38" spans="1:15" s="71" customFormat="1" ht="47.25">
      <c r="A38" s="67" t="s">
        <v>59</v>
      </c>
      <c r="B38" s="68" t="s">
        <v>6</v>
      </c>
      <c r="C38" s="69">
        <f>ROUND(IF(табл1!C38=0,0,табл2!C38/табл1!C38/табл1!$N$16),2)</f>
        <v>0</v>
      </c>
      <c r="D38" s="69">
        <f>ROUND(IF(табл1!D38=0,0,табл2!D38/табл1!D38/12),2)</f>
        <v>0</v>
      </c>
      <c r="E38" s="69">
        <f>ROUND(IF(табл1!E38=0,0,табл2!E38/табл1!E38/табл1!$N$16),2)</f>
        <v>0</v>
      </c>
      <c r="F38" s="69">
        <f>ROUND(IF(табл1!F38=0,0,табл2!F38/табл1!F38/12),2)</f>
        <v>0</v>
      </c>
      <c r="G38" s="69">
        <f>ROUND(IF(табл1!G38=0,0,табл2!G38/табл1!G38/табл1!$N$16),2)</f>
        <v>0</v>
      </c>
      <c r="H38" s="69">
        <f>ROUND(IF(табл1!H38=0,0,табл2!H38/табл1!H38/12),2)</f>
        <v>0</v>
      </c>
      <c r="I38" s="69">
        <f>ROUND(IF(табл1!I38=0,0,табл2!I38/табл1!I38/табл1!$N$16),2)</f>
        <v>0</v>
      </c>
      <c r="J38" s="69">
        <f>ROUND(IF(табл1!J38=0,0,табл2!J38/табл1!J38/12),2)</f>
        <v>0</v>
      </c>
      <c r="K38" s="69">
        <f>ROUND(IF(табл1!K38=0,0,табл2!K38/табл1!K38/табл1!$N$16),2)</f>
        <v>0</v>
      </c>
      <c r="L38" s="69">
        <f>ROUND(IF(табл1!L38=0,0,табл2!L38/табл1!L38/12),2)</f>
        <v>0</v>
      </c>
      <c r="M38" s="69">
        <f>ROUND(IF(табл1!M38=0,0,табл2!M38/табл1!M38/табл1!$N$16),2)</f>
        <v>0</v>
      </c>
      <c r="N38" s="69">
        <f>ROUND(IF(табл1!N38=0,0,табл2!N38/табл1!N38/12),2)</f>
        <v>0</v>
      </c>
      <c r="O38" s="75"/>
    </row>
    <row r="39" spans="1:15" s="71" customFormat="1" ht="31.5">
      <c r="A39" s="81" t="s">
        <v>84</v>
      </c>
      <c r="B39" s="73" t="s">
        <v>43</v>
      </c>
      <c r="C39" s="69">
        <f>ROUND(IF(табл1!C39=0,0,табл2!C39/табл1!C39/табл1!$N$16),2)</f>
        <v>0</v>
      </c>
      <c r="D39" s="69">
        <f>ROUND(IF(табл1!D39=0,0,табл2!D39/табл1!D39/12),2)</f>
        <v>0</v>
      </c>
      <c r="E39" s="69">
        <f>ROUND(IF(табл1!E39=0,0,табл2!E39/табл1!E39/табл1!$N$16),2)</f>
        <v>0</v>
      </c>
      <c r="F39" s="69">
        <f>ROUND(IF(табл1!F39=0,0,табл2!F39/табл1!F39/12),2)</f>
        <v>0</v>
      </c>
      <c r="G39" s="69">
        <f>ROUND(IF(табл1!G39=0,0,табл2!G39/табл1!G39/табл1!$N$16),2)</f>
        <v>0</v>
      </c>
      <c r="H39" s="69">
        <f>ROUND(IF(табл1!H39=0,0,табл2!H39/табл1!H39/12),2)</f>
        <v>0</v>
      </c>
      <c r="I39" s="69">
        <f>ROUND(IF(табл1!I39=0,0,табл2!I39/табл1!I39/табл1!$N$16),2)</f>
        <v>0</v>
      </c>
      <c r="J39" s="69">
        <f>ROUND(IF(табл1!J39=0,0,табл2!J39/табл1!J39/12),2)</f>
        <v>0</v>
      </c>
      <c r="K39" s="69">
        <f>ROUND(IF(табл1!K39=0,0,табл2!K39/табл1!K39/табл1!$N$16),2)</f>
        <v>0</v>
      </c>
      <c r="L39" s="69">
        <f>ROUND(IF(табл1!L39=0,0,табл2!L39/табл1!L39/12),2)</f>
        <v>0</v>
      </c>
      <c r="M39" s="69">
        <f>ROUND(IF(табл1!M39=0,0,табл2!M39/табл1!M39/табл1!$N$16),2)</f>
        <v>0</v>
      </c>
      <c r="N39" s="69">
        <f>ROUND(IF(табл1!N39=0,0,табл2!N39/табл1!N39/12),2)</f>
        <v>0</v>
      </c>
      <c r="O39" s="29"/>
    </row>
    <row r="40" spans="1:15" ht="31.5">
      <c r="A40" s="48" t="s">
        <v>80</v>
      </c>
      <c r="B40" s="46" t="s">
        <v>44</v>
      </c>
      <c r="C40" s="69">
        <f>ROUND(IF(табл1!C40=0,0,табл2!C40/табл1!C40/табл1!$N$16),2)</f>
        <v>0</v>
      </c>
      <c r="D40" s="69">
        <f>ROUND(IF(табл1!D40=0,0,табл2!D40/табл1!D40/12),2)</f>
        <v>0</v>
      </c>
      <c r="E40" s="69">
        <f>ROUND(IF(табл1!E40=0,0,табл2!E40/табл1!E40/табл1!$N$16),2)</f>
        <v>0</v>
      </c>
      <c r="F40" s="69">
        <f>ROUND(IF(табл1!F40=0,0,табл2!F40/табл1!F40/12),2)</f>
        <v>0</v>
      </c>
      <c r="G40" s="69">
        <f>ROUND(IF(табл1!G40=0,0,табл2!G40/табл1!G40/табл1!$N$16),2)</f>
        <v>0</v>
      </c>
      <c r="H40" s="69">
        <f>ROUND(IF(табл1!H40=0,0,табл2!H40/табл1!H40/12),2)</f>
        <v>0</v>
      </c>
      <c r="I40" s="69">
        <f>ROUND(IF(табл1!I40=0,0,табл2!I40/табл1!I40/табл1!$N$16),2)</f>
        <v>0</v>
      </c>
      <c r="J40" s="69">
        <f>ROUND(IF(табл1!J40=0,0,табл2!J40/табл1!J40/12),2)</f>
        <v>0</v>
      </c>
      <c r="K40" s="69">
        <f>ROUND(IF(табл1!K40=0,0,табл2!K40/табл1!K40/табл1!$N$16),2)</f>
        <v>0</v>
      </c>
      <c r="L40" s="69">
        <f>ROUND(IF(табл1!L40=0,0,табл2!L40/табл1!L40/12),2)</f>
        <v>0</v>
      </c>
      <c r="M40" s="69">
        <f>ROUND(IF(табл1!M40=0,0,табл2!M40/табл1!M40/табл1!$N$16),2)</f>
        <v>0</v>
      </c>
      <c r="N40" s="69">
        <f>ROUND(IF(табл1!N40=0,0,табл2!N40/табл1!N40/12),2)</f>
        <v>0</v>
      </c>
      <c r="O40" s="29"/>
    </row>
    <row r="41" spans="1:15" ht="15.75">
      <c r="A41" s="39" t="s">
        <v>16</v>
      </c>
      <c r="B41" s="19" t="s">
        <v>45</v>
      </c>
      <c r="C41" s="69">
        <f>ROUND(IF(табл1!C41=0,0,табл2!C41/табл1!C41/табл1!$N$16),2)</f>
        <v>0</v>
      </c>
      <c r="D41" s="69">
        <f>ROUND(IF(табл1!D41=0,0,табл2!D41/табл1!D41/12),2)</f>
        <v>0</v>
      </c>
      <c r="E41" s="69">
        <f>ROUND(IF(табл1!E41=0,0,табл2!E41/табл1!E41/табл1!$N$16),2)</f>
        <v>0</v>
      </c>
      <c r="F41" s="69">
        <f>ROUND(IF(табл1!F41=0,0,табл2!F41/табл1!F41/12),2)</f>
        <v>0</v>
      </c>
      <c r="G41" s="69">
        <f>ROUND(IF(табл1!G41=0,0,табл2!G41/табл1!G41/табл1!$N$16),2)</f>
        <v>0</v>
      </c>
      <c r="H41" s="69">
        <f>ROUND(IF(табл1!H41=0,0,табл2!H41/табл1!H41/12),2)</f>
        <v>0</v>
      </c>
      <c r="I41" s="69">
        <f>ROUND(IF(табл1!I41=0,0,табл2!I41/табл1!I41/табл1!$N$16),2)</f>
        <v>0</v>
      </c>
      <c r="J41" s="69">
        <f>ROUND(IF(табл1!J41=0,0,табл2!J41/табл1!J41/12),2)</f>
        <v>0</v>
      </c>
      <c r="K41" s="69">
        <f>ROUND(IF(табл1!K41=0,0,табл2!K41/табл1!K41/табл1!$N$16),2)</f>
        <v>0</v>
      </c>
      <c r="L41" s="69">
        <f>ROUND(IF(табл1!L41=0,0,табл2!L41/табл1!L41/12),2)</f>
        <v>0</v>
      </c>
      <c r="M41" s="69">
        <f>ROUND(IF(табл1!M41=0,0,табл2!M41/табл1!M41/табл1!$N$16),2)</f>
        <v>0</v>
      </c>
      <c r="N41" s="69">
        <f>ROUND(IF(табл1!N41=0,0,табл2!N41/табл1!N41/12),2)</f>
        <v>0</v>
      </c>
      <c r="O41" s="29"/>
    </row>
    <row r="42" spans="1:15" s="71" customFormat="1" ht="31.5">
      <c r="A42" s="82" t="s">
        <v>55</v>
      </c>
      <c r="B42" s="68" t="s">
        <v>46</v>
      </c>
      <c r="C42" s="69">
        <f>ROUND(IF(табл1!C42=0,0,табл2!C42/табл1!C42/табл1!$N$16),2)</f>
        <v>0</v>
      </c>
      <c r="D42" s="69">
        <f>ROUND(IF(табл1!D42=0,0,табл2!D42/табл1!D42/12),2)</f>
        <v>0</v>
      </c>
      <c r="E42" s="69">
        <f>ROUND(IF(табл1!E42=0,0,табл2!E42/табл1!E42/табл1!$N$16),2)</f>
        <v>0</v>
      </c>
      <c r="F42" s="69">
        <f>ROUND(IF(табл1!F42=0,0,табл2!F42/табл1!F42/12),2)</f>
        <v>0</v>
      </c>
      <c r="G42" s="69">
        <f>ROUND(IF(табл1!G42=0,0,табл2!G42/табл1!G42/табл1!$N$16),2)</f>
        <v>0</v>
      </c>
      <c r="H42" s="69">
        <f>ROUND(IF(табл1!H42=0,0,табл2!H42/табл1!H42/12),2)</f>
        <v>0</v>
      </c>
      <c r="I42" s="69">
        <f>ROUND(IF(табл1!I42=0,0,табл2!I42/табл1!I42/табл1!$N$16),2)</f>
        <v>0</v>
      </c>
      <c r="J42" s="69">
        <f>ROUND(IF(табл1!J42=0,0,табл2!J42/табл1!J42/12),2)</f>
        <v>0</v>
      </c>
      <c r="K42" s="69">
        <f>ROUND(IF(табл1!K42=0,0,табл2!K42/табл1!K42/табл1!$N$16),2)</f>
        <v>0</v>
      </c>
      <c r="L42" s="69">
        <f>ROUND(IF(табл1!L42=0,0,табл2!L42/табл1!L42/12),2)</f>
        <v>0</v>
      </c>
      <c r="M42" s="69">
        <f>ROUND(IF(табл1!M42=0,0,табл2!M42/табл1!M42/табл1!$N$16),2)</f>
        <v>0</v>
      </c>
      <c r="N42" s="69">
        <f>ROUND(IF(табл1!N42=0,0,табл2!N42/табл1!N42/12),2)</f>
        <v>0</v>
      </c>
      <c r="O42" s="75"/>
    </row>
    <row r="43" spans="1:15" ht="31.5">
      <c r="A43" s="48" t="s">
        <v>81</v>
      </c>
      <c r="B43" s="46" t="s">
        <v>47</v>
      </c>
      <c r="C43" s="69">
        <f>ROUND(IF(табл1!C43=0,0,табл2!C43/табл1!C43/табл1!$N$16),2)</f>
        <v>0</v>
      </c>
      <c r="D43" s="69">
        <f>ROUND(IF(табл1!D43=0,0,табл2!D43/табл1!D43/12),2)</f>
        <v>0</v>
      </c>
      <c r="E43" s="69">
        <f>ROUND(IF(табл1!E43=0,0,табл2!E43/табл1!E43/табл1!$N$16),2)</f>
        <v>0</v>
      </c>
      <c r="F43" s="69">
        <f>ROUND(IF(табл1!F43=0,0,табл2!F43/табл1!F43/12),2)</f>
        <v>0</v>
      </c>
      <c r="G43" s="69">
        <f>ROUND(IF(табл1!G43=0,0,табл2!G43/табл1!G43/табл1!$N$16),2)</f>
        <v>0</v>
      </c>
      <c r="H43" s="69">
        <f>ROUND(IF(табл1!H43=0,0,табл2!H43/табл1!H43/12),2)</f>
        <v>0</v>
      </c>
      <c r="I43" s="69">
        <f>ROUND(IF(табл1!I43=0,0,табл2!I43/табл1!I43/табл1!$N$16),2)</f>
        <v>0</v>
      </c>
      <c r="J43" s="69">
        <f>ROUND(IF(табл1!J43=0,0,табл2!J43/табл1!J43/12),2)</f>
        <v>0</v>
      </c>
      <c r="K43" s="69">
        <f>ROUND(IF(табл1!K43=0,0,табл2!K43/табл1!K43/табл1!$N$16),2)</f>
        <v>0</v>
      </c>
      <c r="L43" s="69">
        <f>ROUND(IF(табл1!L43=0,0,табл2!L43/табл1!L43/12),2)</f>
        <v>0</v>
      </c>
      <c r="M43" s="69">
        <f>ROUND(IF(табл1!M43=0,0,табл2!M43/табл1!M43/табл1!$N$16),2)</f>
        <v>0</v>
      </c>
      <c r="N43" s="69">
        <f>ROUND(IF(табл1!N43=0,0,табл2!N43/табл1!N43/12),2)</f>
        <v>0</v>
      </c>
      <c r="O43" s="32"/>
    </row>
    <row r="44" spans="1:15" ht="31.5">
      <c r="A44" s="39" t="s">
        <v>14</v>
      </c>
      <c r="B44" s="19" t="s">
        <v>48</v>
      </c>
      <c r="C44" s="69">
        <f>ROUND(IF(табл1!C44=0,0,табл2!C44/табл1!C44/табл1!$N$16),2)</f>
        <v>0</v>
      </c>
      <c r="D44" s="69">
        <f>ROUND(IF(табл1!D44=0,0,табл2!D44/табл1!D44/12),2)</f>
        <v>0</v>
      </c>
      <c r="E44" s="69">
        <f>ROUND(IF(табл1!E44=0,0,табл2!E44/табл1!E44/табл1!$N$16),2)</f>
        <v>0</v>
      </c>
      <c r="F44" s="69">
        <f>ROUND(IF(табл1!F44=0,0,табл2!F44/табл1!F44/12),2)</f>
        <v>0</v>
      </c>
      <c r="G44" s="69">
        <f>ROUND(IF(табл1!G44=0,0,табл2!G44/табл1!G44/табл1!$N$16),2)</f>
        <v>0</v>
      </c>
      <c r="H44" s="69">
        <f>ROUND(IF(табл1!H44=0,0,табл2!H44/табл1!H44/12),2)</f>
        <v>0</v>
      </c>
      <c r="I44" s="69">
        <f>ROUND(IF(табл1!I44=0,0,табл2!I44/табл1!I44/табл1!$N$16),2)</f>
        <v>0</v>
      </c>
      <c r="J44" s="69">
        <f>ROUND(IF(табл1!J44=0,0,табл2!J44/табл1!J44/12),2)</f>
        <v>0</v>
      </c>
      <c r="K44" s="69">
        <f>ROUND(IF(табл1!K44=0,0,табл2!K44/табл1!K44/табл1!$N$16),2)</f>
        <v>0</v>
      </c>
      <c r="L44" s="69">
        <f>ROUND(IF(табл1!L44=0,0,табл2!L44/табл1!L44/12),2)</f>
        <v>0</v>
      </c>
      <c r="M44" s="69">
        <f>ROUND(IF(табл1!M44=0,0,табл2!M44/табл1!M44/табл1!$N$16),2)</f>
        <v>0</v>
      </c>
      <c r="N44" s="69">
        <f>ROUND(IF(табл1!N44=0,0,табл2!N44/табл1!N44/12),2)</f>
        <v>0</v>
      </c>
      <c r="O44" s="32"/>
    </row>
    <row r="45" spans="1:15" ht="15.75">
      <c r="A45" s="39" t="s">
        <v>15</v>
      </c>
      <c r="B45" s="19" t="s">
        <v>49</v>
      </c>
      <c r="C45" s="69">
        <f>ROUND(IF(табл1!C45=0,0,табл2!C45/табл1!C45/табл1!$N$16),2)</f>
        <v>0</v>
      </c>
      <c r="D45" s="69">
        <f>ROUND(IF(табл1!D45=0,0,табл2!D45/табл1!D45/12),2)</f>
        <v>0</v>
      </c>
      <c r="E45" s="69">
        <f>ROUND(IF(табл1!E45=0,0,табл2!E45/табл1!E45/табл1!$N$16),2)</f>
        <v>0</v>
      </c>
      <c r="F45" s="69">
        <f>ROUND(IF(табл1!F45=0,0,табл2!F45/табл1!F45/12),2)</f>
        <v>0</v>
      </c>
      <c r="G45" s="69">
        <f>ROUND(IF(табл1!G45=0,0,табл2!G45/табл1!G45/табл1!$N$16),2)</f>
        <v>0</v>
      </c>
      <c r="H45" s="69">
        <f>ROUND(IF(табл1!H45=0,0,табл2!H45/табл1!H45/12),2)</f>
        <v>0</v>
      </c>
      <c r="I45" s="69">
        <f>ROUND(IF(табл1!I45=0,0,табл2!I45/табл1!I45/табл1!$N$16),2)</f>
        <v>0</v>
      </c>
      <c r="J45" s="69">
        <f>ROUND(IF(табл1!J45=0,0,табл2!J45/табл1!J45/12),2)</f>
        <v>0</v>
      </c>
      <c r="K45" s="69">
        <f>ROUND(IF(табл1!K45=0,0,табл2!K45/табл1!K45/табл1!$N$16),2)</f>
        <v>0</v>
      </c>
      <c r="L45" s="69">
        <f>ROUND(IF(табл1!L45=0,0,табл2!L45/табл1!L45/12),2)</f>
        <v>0</v>
      </c>
      <c r="M45" s="69">
        <f>ROUND(IF(табл1!M45=0,0,табл2!M45/табл1!M45/табл1!$N$16),2)</f>
        <v>0</v>
      </c>
      <c r="N45" s="69">
        <f>ROUND(IF(табл1!N45=0,0,табл2!N45/табл1!N45/12),2)</f>
        <v>0</v>
      </c>
      <c r="O45" s="32"/>
    </row>
    <row r="46" spans="1:15" ht="15.75">
      <c r="A46" s="39" t="s">
        <v>16</v>
      </c>
      <c r="B46" s="19" t="s">
        <v>50</v>
      </c>
      <c r="C46" s="69">
        <f>ROUND(IF(табл1!C46=0,0,табл2!C46/табл1!C46/табл1!$N$16),2)</f>
        <v>0</v>
      </c>
      <c r="D46" s="69">
        <f>ROUND(IF(табл1!D46=0,0,табл2!D46/табл1!D46/12),2)</f>
        <v>0</v>
      </c>
      <c r="E46" s="69">
        <f>ROUND(IF(табл1!E46=0,0,табл2!E46/табл1!E46/табл1!$N$16),2)</f>
        <v>0</v>
      </c>
      <c r="F46" s="69">
        <f>ROUND(IF(табл1!F46=0,0,табл2!F46/табл1!F46/12),2)</f>
        <v>0</v>
      </c>
      <c r="G46" s="69">
        <f>ROUND(IF(табл1!G46=0,0,табл2!G46/табл1!G46/табл1!$N$16),2)</f>
        <v>0</v>
      </c>
      <c r="H46" s="69">
        <f>ROUND(IF(табл1!H46=0,0,табл2!H46/табл1!H46/12),2)</f>
        <v>0</v>
      </c>
      <c r="I46" s="69">
        <f>ROUND(IF(табл1!I46=0,0,табл2!I46/табл1!I46/табл1!$N$16),2)</f>
        <v>0</v>
      </c>
      <c r="J46" s="69">
        <f>ROUND(IF(табл1!J46=0,0,табл2!J46/табл1!J46/12),2)</f>
        <v>0</v>
      </c>
      <c r="K46" s="69">
        <f>ROUND(IF(табл1!K46=0,0,табл2!K46/табл1!K46/табл1!$N$16),2)</f>
        <v>0</v>
      </c>
      <c r="L46" s="69">
        <f>ROUND(IF(табл1!L46=0,0,табл2!L46/табл1!L46/12),2)</f>
        <v>0</v>
      </c>
      <c r="M46" s="69">
        <f>ROUND(IF(табл1!M46=0,0,табл2!M46/табл1!M46/табл1!$N$16),2)</f>
        <v>0</v>
      </c>
      <c r="N46" s="69">
        <f>ROUND(IF(табл1!N46=0,0,табл2!N46/табл1!N46/12),2)</f>
        <v>0</v>
      </c>
      <c r="O46" s="32"/>
    </row>
    <row r="47" spans="1:7" ht="15.75">
      <c r="A47" s="40"/>
      <c r="B47" s="28"/>
      <c r="C47" s="12"/>
      <c r="D47" s="12"/>
      <c r="E47" s="20"/>
      <c r="F47" s="20"/>
      <c r="G47" s="12"/>
    </row>
    <row r="48" spans="1:7" ht="15.75">
      <c r="A48" s="40"/>
      <c r="B48" s="28"/>
      <c r="C48" s="12"/>
      <c r="D48" s="12"/>
      <c r="E48" s="20"/>
      <c r="F48" s="20"/>
      <c r="G48" s="12"/>
    </row>
    <row r="49" spans="1:7" ht="15.75">
      <c r="A49" s="40"/>
      <c r="B49" s="28"/>
      <c r="C49" s="12"/>
      <c r="D49" s="12"/>
      <c r="E49" s="20"/>
      <c r="F49" s="20"/>
      <c r="G49" s="12"/>
    </row>
    <row r="50" spans="1:7" ht="15.75">
      <c r="A50" s="40"/>
      <c r="B50" s="28"/>
      <c r="C50" s="12"/>
      <c r="D50" s="12"/>
      <c r="E50" s="20"/>
      <c r="F50" s="20"/>
      <c r="G50" s="12"/>
    </row>
    <row r="51" spans="1:7" ht="18.75">
      <c r="A51" s="45" t="s">
        <v>21</v>
      </c>
      <c r="B51" s="45"/>
      <c r="C51" s="20" t="s">
        <v>25</v>
      </c>
      <c r="D51" s="60" t="s">
        <v>28</v>
      </c>
      <c r="G51" s="12"/>
    </row>
    <row r="52" spans="1:7" ht="18.75">
      <c r="A52" s="23"/>
      <c r="B52" s="225" t="s">
        <v>8</v>
      </c>
      <c r="C52" s="225"/>
      <c r="D52" s="225" t="s">
        <v>26</v>
      </c>
      <c r="E52" s="225"/>
      <c r="G52" s="12"/>
    </row>
    <row r="53" spans="1:7" ht="18.75">
      <c r="A53" s="227" t="s">
        <v>27</v>
      </c>
      <c r="B53" s="227"/>
      <c r="C53" s="21"/>
      <c r="D53" s="21"/>
      <c r="G53" s="12"/>
    </row>
    <row r="54" spans="1:7" ht="18.75">
      <c r="A54" s="24"/>
      <c r="B54" s="24"/>
      <c r="C54" s="21"/>
      <c r="D54" s="21"/>
      <c r="G54" s="12"/>
    </row>
    <row r="55" spans="1:7" ht="18.75">
      <c r="A55" s="45" t="s">
        <v>22</v>
      </c>
      <c r="B55" s="45"/>
      <c r="C55" s="20" t="s">
        <v>25</v>
      </c>
      <c r="D55" s="60" t="s">
        <v>28</v>
      </c>
      <c r="G55" s="12"/>
    </row>
    <row r="56" spans="1:7" ht="18.75">
      <c r="A56" s="25"/>
      <c r="B56" s="225" t="s">
        <v>8</v>
      </c>
      <c r="C56" s="225"/>
      <c r="D56" s="225" t="s">
        <v>26</v>
      </c>
      <c r="E56" s="225"/>
      <c r="G56" s="12"/>
    </row>
    <row r="57" spans="1:7" ht="18.75">
      <c r="A57" s="25"/>
      <c r="B57" s="25"/>
      <c r="C57" s="21"/>
      <c r="D57" s="21"/>
      <c r="G57" s="12"/>
    </row>
    <row r="58" spans="1:7" ht="18.75">
      <c r="A58" s="26"/>
      <c r="B58" s="26"/>
      <c r="C58" s="21"/>
      <c r="D58" s="21"/>
      <c r="G58" s="12"/>
    </row>
    <row r="59" spans="1:7" ht="18.75">
      <c r="A59" s="16" t="s">
        <v>9</v>
      </c>
      <c r="B59" s="27"/>
      <c r="C59" s="20" t="s">
        <v>25</v>
      </c>
      <c r="D59" s="224" t="s">
        <v>28</v>
      </c>
      <c r="E59" s="224"/>
      <c r="G59" s="60" t="s">
        <v>28</v>
      </c>
    </row>
    <row r="60" spans="1:7" ht="30" customHeight="1">
      <c r="A60" s="25"/>
      <c r="B60" s="226" t="s">
        <v>8</v>
      </c>
      <c r="C60" s="226"/>
      <c r="D60" s="223" t="s">
        <v>26</v>
      </c>
      <c r="E60" s="223"/>
      <c r="G60" s="44" t="s">
        <v>56</v>
      </c>
    </row>
    <row r="61" ht="15">
      <c r="G61" s="12"/>
    </row>
    <row r="62" ht="15">
      <c r="G62" s="12"/>
    </row>
    <row r="63" spans="1:7" ht="18.75">
      <c r="A63" s="66" t="s">
        <v>23</v>
      </c>
      <c r="G63" s="12"/>
    </row>
    <row r="64" spans="1:7" ht="15">
      <c r="A64" s="20" t="s">
        <v>24</v>
      </c>
      <c r="G64" s="12"/>
    </row>
    <row r="65" spans="1:7" ht="15">
      <c r="A65" s="20"/>
      <c r="G65" s="12"/>
    </row>
  </sheetData>
  <sheetProtection password="E972" sheet="1"/>
  <mergeCells count="20">
    <mergeCell ref="M21:N21"/>
    <mergeCell ref="A17:N17"/>
    <mergeCell ref="D60:E60"/>
    <mergeCell ref="D59:E59"/>
    <mergeCell ref="B56:C56"/>
    <mergeCell ref="B52:C52"/>
    <mergeCell ref="B60:C60"/>
    <mergeCell ref="D56:E56"/>
    <mergeCell ref="A53:B53"/>
    <mergeCell ref="D52:E52"/>
    <mergeCell ref="D16:E16"/>
    <mergeCell ref="A19:A22"/>
    <mergeCell ref="C19:N19"/>
    <mergeCell ref="C20:D21"/>
    <mergeCell ref="E20:F21"/>
    <mergeCell ref="B19:B22"/>
    <mergeCell ref="G20:N20"/>
    <mergeCell ref="G21:H21"/>
    <mergeCell ref="I21:J21"/>
    <mergeCell ref="K21:L21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I58"/>
  <sheetViews>
    <sheetView zoomScalePageLayoutView="0" workbookViewId="0" topLeftCell="L1">
      <selection activeCell="V20" sqref="V20"/>
    </sheetView>
  </sheetViews>
  <sheetFormatPr defaultColWidth="9.140625" defaultRowHeight="15"/>
  <cols>
    <col min="1" max="1" width="27.57421875" style="90" customWidth="1"/>
    <col min="2" max="4" width="6.421875" style="90" customWidth="1"/>
    <col min="5" max="5" width="8.00390625" style="90" customWidth="1"/>
    <col min="6" max="6" width="6.8515625" style="90" customWidth="1"/>
    <col min="7" max="7" width="8.421875" style="90" customWidth="1"/>
    <col min="8" max="8" width="6.421875" style="90" customWidth="1"/>
    <col min="9" max="9" width="9.7109375" style="90" customWidth="1"/>
    <col min="10" max="10" width="7.140625" style="90" customWidth="1"/>
    <col min="11" max="11" width="8.421875" style="90" customWidth="1"/>
    <col min="12" max="12" width="6.8515625" style="90" customWidth="1"/>
    <col min="13" max="13" width="8.140625" style="90" customWidth="1"/>
    <col min="14" max="14" width="6.57421875" style="90" customWidth="1"/>
    <col min="15" max="17" width="9.00390625" style="90" customWidth="1"/>
    <col min="18" max="24" width="9.00390625" style="91" customWidth="1"/>
    <col min="25" max="25" width="10.421875" style="90" customWidth="1"/>
    <col min="26" max="26" width="11.421875" style="90" customWidth="1"/>
    <col min="27" max="27" width="10.421875" style="90" customWidth="1"/>
    <col min="28" max="28" width="10.57421875" style="90" customWidth="1"/>
    <col min="29" max="16384" width="9.140625" style="90" customWidth="1"/>
  </cols>
  <sheetData>
    <row r="2" spans="1:28" ht="15.75" customHeight="1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15.75">
      <c r="A3" s="249">
        <f>табл1!A13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</row>
    <row r="5" spans="11:27" ht="18.75">
      <c r="K5" s="92" t="str">
        <f>табл1!A12</f>
        <v>за ___________________ 20 ___ год</v>
      </c>
      <c r="Y5" s="250"/>
      <c r="Z5" s="250"/>
      <c r="AA5" s="250"/>
    </row>
    <row r="7" spans="1:28" ht="13.5" thickBot="1">
      <c r="A7" s="106"/>
      <c r="AB7" s="93" t="s">
        <v>88</v>
      </c>
    </row>
    <row r="8" spans="1:28" ht="13.5" customHeight="1" thickBot="1">
      <c r="A8" s="234" t="s">
        <v>90</v>
      </c>
      <c r="B8" s="231" t="s">
        <v>91</v>
      </c>
      <c r="C8" s="230" t="s">
        <v>99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51"/>
      <c r="O8" s="228" t="s">
        <v>114</v>
      </c>
      <c r="P8" s="248"/>
      <c r="Q8" s="228" t="s">
        <v>63</v>
      </c>
      <c r="R8" s="248"/>
      <c r="S8" s="228" t="s">
        <v>89</v>
      </c>
      <c r="T8" s="229"/>
      <c r="U8" s="228" t="s">
        <v>65</v>
      </c>
      <c r="V8" s="229"/>
      <c r="W8" s="228" t="s">
        <v>96</v>
      </c>
      <c r="X8" s="229"/>
      <c r="Y8" s="231" t="s">
        <v>130</v>
      </c>
      <c r="Z8" s="231" t="s">
        <v>131</v>
      </c>
      <c r="AA8" s="243" t="s">
        <v>94</v>
      </c>
      <c r="AB8" s="231" t="s">
        <v>132</v>
      </c>
    </row>
    <row r="9" spans="1:28" ht="13.5" customHeight="1" thickBot="1">
      <c r="A9" s="235"/>
      <c r="B9" s="232"/>
      <c r="C9" s="237" t="s">
        <v>5</v>
      </c>
      <c r="D9" s="238"/>
      <c r="E9" s="230" t="s">
        <v>100</v>
      </c>
      <c r="F9" s="230"/>
      <c r="G9" s="230"/>
      <c r="H9" s="230"/>
      <c r="I9" s="230"/>
      <c r="J9" s="230"/>
      <c r="K9" s="230"/>
      <c r="L9" s="230"/>
      <c r="M9" s="230"/>
      <c r="N9" s="230"/>
      <c r="O9" s="231" t="s">
        <v>92</v>
      </c>
      <c r="P9" s="231" t="s">
        <v>93</v>
      </c>
      <c r="Q9" s="231" t="s">
        <v>92</v>
      </c>
      <c r="R9" s="231" t="s">
        <v>93</v>
      </c>
      <c r="S9" s="231" t="s">
        <v>92</v>
      </c>
      <c r="T9" s="231" t="s">
        <v>93</v>
      </c>
      <c r="U9" s="231" t="s">
        <v>92</v>
      </c>
      <c r="V9" s="231" t="s">
        <v>93</v>
      </c>
      <c r="W9" s="231" t="s">
        <v>92</v>
      </c>
      <c r="X9" s="231" t="s">
        <v>93</v>
      </c>
      <c r="Y9" s="240"/>
      <c r="Z9" s="232"/>
      <c r="AA9" s="244"/>
      <c r="AB9" s="232"/>
    </row>
    <row r="10" spans="1:28" s="94" customFormat="1" ht="24" customHeight="1" thickBot="1">
      <c r="A10" s="235"/>
      <c r="B10" s="232"/>
      <c r="C10" s="239"/>
      <c r="D10" s="240"/>
      <c r="E10" s="234" t="s">
        <v>4</v>
      </c>
      <c r="F10" s="246"/>
      <c r="G10" s="228" t="s">
        <v>95</v>
      </c>
      <c r="H10" s="248"/>
      <c r="I10" s="248"/>
      <c r="J10" s="248"/>
      <c r="K10" s="248"/>
      <c r="L10" s="248"/>
      <c r="M10" s="248"/>
      <c r="N10" s="229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40"/>
      <c r="Z10" s="232"/>
      <c r="AA10" s="244"/>
      <c r="AB10" s="232"/>
    </row>
    <row r="11" spans="1:28" s="94" customFormat="1" ht="15.75" customHeight="1" thickBot="1">
      <c r="A11" s="235"/>
      <c r="B11" s="232"/>
      <c r="C11" s="241"/>
      <c r="D11" s="242"/>
      <c r="E11" s="236"/>
      <c r="F11" s="247"/>
      <c r="G11" s="228" t="s">
        <v>63</v>
      </c>
      <c r="H11" s="248"/>
      <c r="I11" s="228" t="s">
        <v>89</v>
      </c>
      <c r="J11" s="229"/>
      <c r="K11" s="228" t="s">
        <v>65</v>
      </c>
      <c r="L11" s="229"/>
      <c r="M11" s="228" t="s">
        <v>96</v>
      </c>
      <c r="N11" s="229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40"/>
      <c r="Z11" s="232"/>
      <c r="AA11" s="244"/>
      <c r="AB11" s="232"/>
    </row>
    <row r="12" spans="1:28" s="94" customFormat="1" ht="51" customHeight="1" thickBot="1">
      <c r="A12" s="236"/>
      <c r="B12" s="233"/>
      <c r="C12" s="107" t="s">
        <v>69</v>
      </c>
      <c r="D12" s="107" t="s">
        <v>68</v>
      </c>
      <c r="E12" s="107" t="s">
        <v>69</v>
      </c>
      <c r="F12" s="107" t="s">
        <v>68</v>
      </c>
      <c r="G12" s="107" t="s">
        <v>69</v>
      </c>
      <c r="H12" s="107" t="s">
        <v>68</v>
      </c>
      <c r="I12" s="107" t="s">
        <v>69</v>
      </c>
      <c r="J12" s="107" t="s">
        <v>68</v>
      </c>
      <c r="K12" s="107" t="s">
        <v>69</v>
      </c>
      <c r="L12" s="107" t="s">
        <v>68</v>
      </c>
      <c r="M12" s="107" t="s">
        <v>69</v>
      </c>
      <c r="N12" s="107" t="s">
        <v>68</v>
      </c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42"/>
      <c r="Z12" s="233"/>
      <c r="AA12" s="245"/>
      <c r="AB12" s="233"/>
    </row>
    <row r="13" spans="1:31" ht="36.75" thickBot="1">
      <c r="A13" s="108" t="s">
        <v>61</v>
      </c>
      <c r="B13" s="127" t="s">
        <v>62</v>
      </c>
      <c r="C13" s="109">
        <v>1</v>
      </c>
      <c r="D13" s="109">
        <v>2</v>
      </c>
      <c r="E13" s="95">
        <v>3</v>
      </c>
      <c r="F13" s="95">
        <v>4</v>
      </c>
      <c r="G13" s="95">
        <v>5</v>
      </c>
      <c r="H13" s="95">
        <v>6</v>
      </c>
      <c r="I13" s="95">
        <v>7</v>
      </c>
      <c r="J13" s="95">
        <v>8</v>
      </c>
      <c r="K13" s="95">
        <v>9</v>
      </c>
      <c r="L13" s="95">
        <v>10</v>
      </c>
      <c r="M13" s="95">
        <v>11</v>
      </c>
      <c r="N13" s="95">
        <v>12</v>
      </c>
      <c r="O13" s="96" t="s">
        <v>116</v>
      </c>
      <c r="P13" s="96" t="s">
        <v>115</v>
      </c>
      <c r="Q13" s="96" t="s">
        <v>117</v>
      </c>
      <c r="R13" s="96" t="s">
        <v>118</v>
      </c>
      <c r="S13" s="96" t="s">
        <v>119</v>
      </c>
      <c r="T13" s="96" t="s">
        <v>120</v>
      </c>
      <c r="U13" s="96" t="s">
        <v>121</v>
      </c>
      <c r="V13" s="96" t="s">
        <v>122</v>
      </c>
      <c r="W13" s="96" t="s">
        <v>123</v>
      </c>
      <c r="X13" s="96" t="s">
        <v>124</v>
      </c>
      <c r="Y13" s="98">
        <v>23</v>
      </c>
      <c r="Z13" s="97">
        <v>24</v>
      </c>
      <c r="AA13" s="98">
        <v>25</v>
      </c>
      <c r="AB13" s="99">
        <v>26</v>
      </c>
      <c r="AC13" s="91"/>
      <c r="AD13" s="91"/>
      <c r="AE13" s="91"/>
    </row>
    <row r="14" spans="1:35" ht="12.75">
      <c r="A14" s="139" t="s">
        <v>97</v>
      </c>
      <c r="B14" s="128" t="s">
        <v>101</v>
      </c>
      <c r="C14" s="130">
        <f>табл3!C24</f>
        <v>0</v>
      </c>
      <c r="D14" s="140">
        <f>табл3!D24</f>
        <v>0</v>
      </c>
      <c r="E14" s="130">
        <f>табл3!E24</f>
        <v>0</v>
      </c>
      <c r="F14" s="140">
        <f>табл3!F24</f>
        <v>0</v>
      </c>
      <c r="G14" s="130">
        <f>табл3!G24</f>
        <v>0</v>
      </c>
      <c r="H14" s="131">
        <f>табл3!H24</f>
        <v>0</v>
      </c>
      <c r="I14" s="131">
        <f>табл3!I24</f>
        <v>0</v>
      </c>
      <c r="J14" s="131">
        <f>табл3!J24</f>
        <v>0</v>
      </c>
      <c r="K14" s="131">
        <f>табл3!K24</f>
        <v>0</v>
      </c>
      <c r="L14" s="131">
        <f>табл3!L24</f>
        <v>0</v>
      </c>
      <c r="M14" s="131">
        <f>табл3!M24</f>
        <v>0</v>
      </c>
      <c r="N14" s="179">
        <f>табл3!N24</f>
        <v>0</v>
      </c>
      <c r="O14" s="143">
        <f>IF(F14=0,0,P14/F14*100)</f>
        <v>0</v>
      </c>
      <c r="P14" s="131">
        <f>E14-F14</f>
        <v>0</v>
      </c>
      <c r="Q14" s="141">
        <f>IF(H14=0,0,R14/H14*100)</f>
        <v>0</v>
      </c>
      <c r="R14" s="132">
        <f>G14-H14</f>
        <v>0</v>
      </c>
      <c r="S14" s="132">
        <f>IF(J14=0,0,T14/J14*100)</f>
        <v>0</v>
      </c>
      <c r="T14" s="132">
        <f>I14-J14</f>
        <v>0</v>
      </c>
      <c r="U14" s="132">
        <f>IF(L14=0,0,V14/L14*100)</f>
        <v>0</v>
      </c>
      <c r="V14" s="180">
        <f>K14-L14</f>
        <v>0</v>
      </c>
      <c r="W14" s="132">
        <f>IF(N14=0,0,X14/N14*100)</f>
        <v>0</v>
      </c>
      <c r="X14" s="133">
        <f>M14-N14</f>
        <v>0</v>
      </c>
      <c r="Y14" s="178">
        <f>(IF(H14&gt;G14,табл1!G24*H14,0)+IF(J14&gt;I14,табл1!I24*J14,0)+IF(L14&gt;K14,табл1!K24*L14,0))*табл1!$N$16</f>
        <v>0</v>
      </c>
      <c r="Z14" s="132">
        <f>(IF(табл1!G24*R14*табл1!$N$16&lt;0,табл1!G24*R14*табл1!$N$16,0))+(IF(табл1!I24*T14*табл1!$N$16&lt;0,табл1!I24*T14*табл1!$N$16,0))+(IF(табл1!K24*V14*табл1!$N$16&lt;0,табл1!K24*V14*табл1!$N$16,0))</f>
        <v>0</v>
      </c>
      <c r="AA14" s="146"/>
      <c r="AB14" s="133">
        <f>(IF(табл1!G24*R14*табл1!$N$16&gt;0,табл1!G24*R14*табл1!$N$16,0))+(IF(табл1!I24*T14*табл1!$N$16&gt;0,табл1!I24*T14*табл1!$N$16,0))+(IF(табл1!K24*V14*табл1!$N$16&gt;0,табл1!K24*V14*табл1!$N$16,0))</f>
        <v>0</v>
      </c>
      <c r="AC14" s="91"/>
      <c r="AD14" s="91"/>
      <c r="AE14" s="91"/>
      <c r="AF14" s="100"/>
      <c r="AG14" s="100"/>
      <c r="AH14" s="100"/>
      <c r="AI14" s="100"/>
    </row>
    <row r="15" spans="1:35" ht="61.5" customHeight="1">
      <c r="A15" s="138" t="s">
        <v>76</v>
      </c>
      <c r="B15" s="128" t="s">
        <v>30</v>
      </c>
      <c r="C15" s="123">
        <f>табл3!C25</f>
        <v>0</v>
      </c>
      <c r="D15" s="124">
        <f>табл3!D25</f>
        <v>0</v>
      </c>
      <c r="E15" s="123">
        <f>табл3!E25</f>
        <v>0</v>
      </c>
      <c r="F15" s="124">
        <f>табл3!F25</f>
        <v>0</v>
      </c>
      <c r="G15" s="123">
        <f>табл3!G25</f>
        <v>0</v>
      </c>
      <c r="H15" s="120">
        <f>табл3!H25</f>
        <v>0</v>
      </c>
      <c r="I15" s="120">
        <f>табл3!I25</f>
        <v>0</v>
      </c>
      <c r="J15" s="120">
        <f>табл3!J25</f>
        <v>0</v>
      </c>
      <c r="K15" s="120">
        <f>табл3!K25</f>
        <v>0</v>
      </c>
      <c r="L15" s="120">
        <f>табл3!L25</f>
        <v>0</v>
      </c>
      <c r="M15" s="120">
        <f>табл3!M25</f>
        <v>0</v>
      </c>
      <c r="N15" s="177">
        <f>табл3!N25</f>
        <v>0</v>
      </c>
      <c r="O15" s="144">
        <f>IF(F15=0,0,P15/F15*100)</f>
        <v>0</v>
      </c>
      <c r="P15" s="120">
        <f>E15-F15</f>
        <v>0</v>
      </c>
      <c r="Q15" s="142">
        <f aca="true" t="shared" si="0" ref="Q15:Q36">IF(H15=0,0,R15/H15*100)</f>
        <v>0</v>
      </c>
      <c r="R15" s="129">
        <f aca="true" t="shared" si="1" ref="R15:R36">G15-H15</f>
        <v>0</v>
      </c>
      <c r="S15" s="129">
        <f aca="true" t="shared" si="2" ref="S15:S36">IF(J15=0,0,T15/J15*100)</f>
        <v>0</v>
      </c>
      <c r="T15" s="129">
        <f aca="true" t="shared" si="3" ref="T15:T36">I15-J15</f>
        <v>0</v>
      </c>
      <c r="U15" s="129">
        <f aca="true" t="shared" si="4" ref="U15:U36">IF(L15=0,0,V15/L15*100)</f>
        <v>0</v>
      </c>
      <c r="V15" s="181">
        <f aca="true" t="shared" si="5" ref="V15:V36">K15-L15</f>
        <v>0</v>
      </c>
      <c r="W15" s="129">
        <f>IF(N15=0,0,X15/N15*100)</f>
        <v>0</v>
      </c>
      <c r="X15" s="134">
        <f>M15-N15</f>
        <v>0</v>
      </c>
      <c r="Y15" s="144">
        <f>(IF(H15&gt;G15,табл1!G25*H15,0)+IF(J15&gt;I15,табл1!I25*J15,0)+IF(L15&gt;K15,табл1!K25*L15,0))*табл1!$N$16</f>
        <v>0</v>
      </c>
      <c r="Z15" s="129">
        <f>(IF(табл1!G25*R15*табл1!$N$16&lt;0,табл1!G25*R15*табл1!$N$16,0))+(IF(табл1!I25*T15*табл1!$N$16&lt;0,табл1!I25*T15*табл1!$N$16,0))+(IF(табл1!K25*V15*табл1!$N$16&lt;0,табл1!K25*V15*табл1!$N$16,0))</f>
        <v>0</v>
      </c>
      <c r="AA15" s="147"/>
      <c r="AB15" s="134">
        <f>(IF(табл1!G25*R15*табл1!$N$16&gt;0,табл1!G25*R15*табл1!$N$16,0))+(IF(табл1!I25*T15*табл1!$N$16&gt;0,табл1!I25*T15*табл1!$N$16,0))+(IF(табл1!K25*V15*табл1!$N$16&gt;0,табл1!K25*V15*табл1!$N$16,0))</f>
        <v>0</v>
      </c>
      <c r="AC15" s="91"/>
      <c r="AD15" s="91"/>
      <c r="AE15" s="91"/>
      <c r="AF15" s="100"/>
      <c r="AG15" s="100"/>
      <c r="AH15" s="100"/>
      <c r="AI15" s="100"/>
    </row>
    <row r="16" spans="1:35" ht="25.5">
      <c r="A16" s="110" t="s">
        <v>77</v>
      </c>
      <c r="B16" s="121" t="s">
        <v>31</v>
      </c>
      <c r="C16" s="123">
        <f>табл3!C26</f>
        <v>0</v>
      </c>
      <c r="D16" s="124">
        <f>табл3!D26</f>
        <v>0</v>
      </c>
      <c r="E16" s="123">
        <f>табл3!E26</f>
        <v>0</v>
      </c>
      <c r="F16" s="124">
        <f>табл3!F26</f>
        <v>0</v>
      </c>
      <c r="G16" s="123">
        <f>табл3!G26</f>
        <v>0</v>
      </c>
      <c r="H16" s="120">
        <f>табл3!H26</f>
        <v>0</v>
      </c>
      <c r="I16" s="120">
        <f>табл3!I26</f>
        <v>0</v>
      </c>
      <c r="J16" s="120">
        <f>табл3!J26</f>
        <v>0</v>
      </c>
      <c r="K16" s="120">
        <f>табл3!K26</f>
        <v>0</v>
      </c>
      <c r="L16" s="120">
        <f>табл3!L26</f>
        <v>0</v>
      </c>
      <c r="M16" s="120">
        <f>табл3!M26</f>
        <v>0</v>
      </c>
      <c r="N16" s="177">
        <f>табл3!N26</f>
        <v>0</v>
      </c>
      <c r="O16" s="144">
        <f aca="true" t="shared" si="6" ref="O16:O36">IF(F16=0,0,P16/F16*100)</f>
        <v>0</v>
      </c>
      <c r="P16" s="177">
        <f aca="true" t="shared" si="7" ref="P16:P36">E16-F16</f>
        <v>0</v>
      </c>
      <c r="Q16" s="129">
        <f t="shared" si="0"/>
        <v>0</v>
      </c>
      <c r="R16" s="129">
        <f t="shared" si="1"/>
        <v>0</v>
      </c>
      <c r="S16" s="129">
        <f t="shared" si="2"/>
        <v>0</v>
      </c>
      <c r="T16" s="129">
        <f t="shared" si="3"/>
        <v>0</v>
      </c>
      <c r="U16" s="129">
        <f t="shared" si="4"/>
        <v>0</v>
      </c>
      <c r="V16" s="181">
        <f t="shared" si="5"/>
        <v>0</v>
      </c>
      <c r="W16" s="129">
        <f aca="true" t="shared" si="8" ref="W16:W36">IF(N16=0,0,X16/N16*100)</f>
        <v>0</v>
      </c>
      <c r="X16" s="134">
        <f aca="true" t="shared" si="9" ref="X16:X36">M16-N16</f>
        <v>0</v>
      </c>
      <c r="Y16" s="144">
        <f>(IF(H16&gt;G16,табл1!G26*H16,0)+IF(J16&gt;I16,табл1!I26*J16,0)+IF(L16&gt;K16,табл1!K26*L16,0))*табл1!$N$16</f>
        <v>0</v>
      </c>
      <c r="Z16" s="129">
        <f>(IF(табл1!G26*R16*табл1!$N$16&lt;0,табл1!G26*R16*табл1!$N$16,0))+(IF(табл1!I26*T16*табл1!$N$16&lt;0,табл1!I26*T16*табл1!$N$16,0))+(IF(табл1!K26*V16*табл1!$N$16&lt;0,табл1!K26*V16*табл1!$N$16,0))</f>
        <v>0</v>
      </c>
      <c r="AA16" s="147"/>
      <c r="AB16" s="134">
        <f>(IF(табл1!G26*R16*табл1!$N$16&gt;0,табл1!G26*R16*табл1!$N$16,0))+(IF(табл1!I26*T16*табл1!$N$16&gt;0,табл1!I26*T16*табл1!$N$16,0))+(IF(табл1!K26*V16*табл1!$N$16&gt;0,табл1!K26*V16*табл1!$N$16,0))</f>
        <v>0</v>
      </c>
      <c r="AC16" s="101"/>
      <c r="AD16" s="91"/>
      <c r="AE16" s="91"/>
      <c r="AF16" s="100"/>
      <c r="AG16" s="100"/>
      <c r="AH16" s="100"/>
      <c r="AI16" s="100"/>
    </row>
    <row r="17" spans="1:35" ht="12.75">
      <c r="A17" s="111" t="s">
        <v>57</v>
      </c>
      <c r="B17" s="121" t="s">
        <v>32</v>
      </c>
      <c r="C17" s="123">
        <f>табл3!C27</f>
        <v>0</v>
      </c>
      <c r="D17" s="124">
        <f>табл3!D27</f>
        <v>0</v>
      </c>
      <c r="E17" s="123">
        <f>табл3!E27</f>
        <v>0</v>
      </c>
      <c r="F17" s="124">
        <f>табл3!F27</f>
        <v>0</v>
      </c>
      <c r="G17" s="123">
        <f>табл3!G27</f>
        <v>0</v>
      </c>
      <c r="H17" s="120">
        <f>табл3!H27</f>
        <v>0</v>
      </c>
      <c r="I17" s="120">
        <f>табл3!I27</f>
        <v>0</v>
      </c>
      <c r="J17" s="120">
        <f>табл3!J27</f>
        <v>0</v>
      </c>
      <c r="K17" s="120">
        <f>табл3!K27</f>
        <v>0</v>
      </c>
      <c r="L17" s="120">
        <f>табл3!L27</f>
        <v>0</v>
      </c>
      <c r="M17" s="120">
        <f>табл3!M27</f>
        <v>0</v>
      </c>
      <c r="N17" s="177">
        <f>табл3!N27</f>
        <v>0</v>
      </c>
      <c r="O17" s="144">
        <f t="shared" si="6"/>
        <v>0</v>
      </c>
      <c r="P17" s="177">
        <f t="shared" si="7"/>
        <v>0</v>
      </c>
      <c r="Q17" s="129">
        <f t="shared" si="0"/>
        <v>0</v>
      </c>
      <c r="R17" s="129">
        <f t="shared" si="1"/>
        <v>0</v>
      </c>
      <c r="S17" s="129">
        <f t="shared" si="2"/>
        <v>0</v>
      </c>
      <c r="T17" s="129">
        <f t="shared" si="3"/>
        <v>0</v>
      </c>
      <c r="U17" s="129">
        <f t="shared" si="4"/>
        <v>0</v>
      </c>
      <c r="V17" s="181">
        <f t="shared" si="5"/>
        <v>0</v>
      </c>
      <c r="W17" s="129">
        <f t="shared" si="8"/>
        <v>0</v>
      </c>
      <c r="X17" s="134">
        <f t="shared" si="9"/>
        <v>0</v>
      </c>
      <c r="Y17" s="144">
        <f>(IF(H17&gt;G17,табл1!G27*H17,0)+IF(J17&gt;I17,табл1!I27*J17,0)+IF(L17&gt;K17,табл1!K27*L17,0))*табл1!$N$16</f>
        <v>0</v>
      </c>
      <c r="Z17" s="129">
        <f>(IF(табл1!G27*R17*табл1!$N$16&lt;0,табл1!G27*R17*табл1!$N$16,0))+(IF(табл1!I27*T17*табл1!$N$16&lt;0,табл1!I27*T17*табл1!$N$16,0))+(IF(табл1!K27*V17*табл1!$N$16&lt;0,табл1!K27*V17*табл1!$N$16,0))</f>
        <v>0</v>
      </c>
      <c r="AA17" s="147"/>
      <c r="AB17" s="134">
        <f>(IF(табл1!G27*R17*табл1!$N$16&gt;0,табл1!G27*R17*табл1!$N$16,0))+(IF(табл1!I27*T17*табл1!$N$16&gt;0,табл1!I27*T17*табл1!$N$16,0))+(IF(табл1!K27*V17*табл1!$N$16&gt;0,табл1!K27*V17*табл1!$N$16,0))</f>
        <v>0</v>
      </c>
      <c r="AC17" s="91"/>
      <c r="AD17" s="91"/>
      <c r="AE17" s="91"/>
      <c r="AF17" s="100"/>
      <c r="AG17" s="100"/>
      <c r="AH17" s="100"/>
      <c r="AI17" s="100"/>
    </row>
    <row r="18" spans="1:35" ht="25.5">
      <c r="A18" s="110" t="s">
        <v>0</v>
      </c>
      <c r="B18" s="121" t="s">
        <v>33</v>
      </c>
      <c r="C18" s="123">
        <f>табл3!C28</f>
        <v>0</v>
      </c>
      <c r="D18" s="124">
        <f>табл3!D28</f>
        <v>0</v>
      </c>
      <c r="E18" s="123">
        <f>табл3!E28</f>
        <v>0</v>
      </c>
      <c r="F18" s="124">
        <f>табл3!F28</f>
        <v>0</v>
      </c>
      <c r="G18" s="123">
        <f>табл3!G28</f>
        <v>0</v>
      </c>
      <c r="H18" s="120">
        <f>табл3!H28</f>
        <v>0</v>
      </c>
      <c r="I18" s="120">
        <f>табл3!I28</f>
        <v>0</v>
      </c>
      <c r="J18" s="120">
        <f>табл3!J28</f>
        <v>0</v>
      </c>
      <c r="K18" s="120">
        <f>табл3!K28</f>
        <v>0</v>
      </c>
      <c r="L18" s="120">
        <f>табл3!L28</f>
        <v>0</v>
      </c>
      <c r="M18" s="120">
        <f>табл3!M28</f>
        <v>0</v>
      </c>
      <c r="N18" s="177">
        <f>табл3!N28</f>
        <v>0</v>
      </c>
      <c r="O18" s="144">
        <f t="shared" si="6"/>
        <v>0</v>
      </c>
      <c r="P18" s="177">
        <f t="shared" si="7"/>
        <v>0</v>
      </c>
      <c r="Q18" s="129">
        <f t="shared" si="0"/>
        <v>0</v>
      </c>
      <c r="R18" s="129">
        <f t="shared" si="1"/>
        <v>0</v>
      </c>
      <c r="S18" s="129">
        <f t="shared" si="2"/>
        <v>0</v>
      </c>
      <c r="T18" s="129">
        <f t="shared" si="3"/>
        <v>0</v>
      </c>
      <c r="U18" s="129">
        <f t="shared" si="4"/>
        <v>0</v>
      </c>
      <c r="V18" s="181">
        <f t="shared" si="5"/>
        <v>0</v>
      </c>
      <c r="W18" s="129">
        <f t="shared" si="8"/>
        <v>0</v>
      </c>
      <c r="X18" s="134">
        <f t="shared" si="9"/>
        <v>0</v>
      </c>
      <c r="Y18" s="144">
        <f>(IF(H18&gt;G18,табл1!G28*H18,0)+IF(J18&gt;I18,табл1!I28*J18,0)+IF(L18&gt;K18,табл1!K28*L18,0))*табл1!$N$16</f>
        <v>0</v>
      </c>
      <c r="Z18" s="129">
        <f>(IF(табл1!G28*R18*табл1!$N$16&lt;0,табл1!G28*R18*табл1!$N$16,0))+(IF(табл1!I28*T18*табл1!$N$16&lt;0,табл1!I28*T18*табл1!$N$16,0))+(IF(табл1!K28*V18*табл1!$N$16&lt;0,табл1!K28*V18*табл1!$N$16,0))</f>
        <v>0</v>
      </c>
      <c r="AA18" s="147"/>
      <c r="AB18" s="134">
        <f>(IF(табл1!G28*R18*табл1!$N$16&gt;0,табл1!G28*R18*табл1!$N$16,0))+(IF(табл1!I28*T18*табл1!$N$16&gt;0,табл1!I28*T18*табл1!$N$16,0))+(IF(табл1!K28*V18*табл1!$N$16&gt;0,табл1!K28*V18*табл1!$N$16,0))</f>
        <v>0</v>
      </c>
      <c r="AC18" s="91"/>
      <c r="AD18" s="91"/>
      <c r="AE18" s="91"/>
      <c r="AF18" s="100"/>
      <c r="AG18" s="100"/>
      <c r="AH18" s="100"/>
      <c r="AI18" s="100"/>
    </row>
    <row r="19" spans="1:35" ht="16.5" customHeight="1">
      <c r="A19" s="111" t="s">
        <v>1</v>
      </c>
      <c r="B19" s="121" t="s">
        <v>34</v>
      </c>
      <c r="C19" s="123">
        <f>табл3!C29</f>
        <v>0</v>
      </c>
      <c r="D19" s="124">
        <f>табл3!D29</f>
        <v>0</v>
      </c>
      <c r="E19" s="123">
        <f>табл3!E29</f>
        <v>0</v>
      </c>
      <c r="F19" s="124">
        <f>табл3!F29</f>
        <v>0</v>
      </c>
      <c r="G19" s="123">
        <f>табл3!G29</f>
        <v>0</v>
      </c>
      <c r="H19" s="120">
        <f>табл3!H29</f>
        <v>0</v>
      </c>
      <c r="I19" s="120">
        <f>табл3!I29</f>
        <v>0</v>
      </c>
      <c r="J19" s="120">
        <f>табл3!J29</f>
        <v>0</v>
      </c>
      <c r="K19" s="120">
        <f>табл3!K29</f>
        <v>0</v>
      </c>
      <c r="L19" s="120">
        <f>табл3!L29</f>
        <v>0</v>
      </c>
      <c r="M19" s="120">
        <f>табл3!M29</f>
        <v>0</v>
      </c>
      <c r="N19" s="177">
        <f>табл3!N29</f>
        <v>0</v>
      </c>
      <c r="O19" s="144">
        <f t="shared" si="6"/>
        <v>0</v>
      </c>
      <c r="P19" s="177">
        <f t="shared" si="7"/>
        <v>0</v>
      </c>
      <c r="Q19" s="129">
        <f t="shared" si="0"/>
        <v>0</v>
      </c>
      <c r="R19" s="129">
        <f t="shared" si="1"/>
        <v>0</v>
      </c>
      <c r="S19" s="129">
        <f t="shared" si="2"/>
        <v>0</v>
      </c>
      <c r="T19" s="129">
        <f t="shared" si="3"/>
        <v>0</v>
      </c>
      <c r="U19" s="129">
        <f t="shared" si="4"/>
        <v>0</v>
      </c>
      <c r="V19" s="181">
        <f t="shared" si="5"/>
        <v>0</v>
      </c>
      <c r="W19" s="129">
        <f t="shared" si="8"/>
        <v>0</v>
      </c>
      <c r="X19" s="134">
        <f t="shared" si="9"/>
        <v>0</v>
      </c>
      <c r="Y19" s="144">
        <f>(IF(H19&gt;G19,табл1!G29*H19,0)+IF(J19&gt;I19,табл1!I29*J19,0)+IF(L19&gt;K19,табл1!K29*L19,0))*табл1!$N$16</f>
        <v>0</v>
      </c>
      <c r="Z19" s="129">
        <f>(IF(табл1!G29*R19*табл1!$N$16&lt;0,табл1!G29*R19*табл1!$N$16,0))+(IF(табл1!I29*T19*табл1!$N$16&lt;0,табл1!I29*T19*табл1!$N$16,0))+(IF(табл1!K29*V19*табл1!$N$16&lt;0,табл1!K29*V19*табл1!$N$16,0))</f>
        <v>0</v>
      </c>
      <c r="AA19" s="147"/>
      <c r="AB19" s="134">
        <f>(IF(табл1!G29*R19*табл1!$N$16&gt;0,табл1!G29*R19*табл1!$N$16,0))+(IF(табл1!I29*T19*табл1!$N$16&gt;0,табл1!I29*T19*табл1!$N$16,0))+(IF(табл1!K29*V19*табл1!$N$16&gt;0,табл1!K29*V19*табл1!$N$16,0))</f>
        <v>0</v>
      </c>
      <c r="AC19" s="91"/>
      <c r="AD19" s="91"/>
      <c r="AE19" s="91"/>
      <c r="AF19" s="100"/>
      <c r="AG19" s="100"/>
      <c r="AH19" s="100"/>
      <c r="AI19" s="100"/>
    </row>
    <row r="20" spans="1:35" ht="53.25" customHeight="1">
      <c r="A20" s="112" t="s">
        <v>53</v>
      </c>
      <c r="B20" s="121" t="s">
        <v>35</v>
      </c>
      <c r="C20" s="123">
        <f>табл3!C30</f>
        <v>0</v>
      </c>
      <c r="D20" s="124">
        <f>табл3!D30</f>
        <v>0</v>
      </c>
      <c r="E20" s="123">
        <f>табл3!E30</f>
        <v>0</v>
      </c>
      <c r="F20" s="124">
        <f>табл3!F30</f>
        <v>0</v>
      </c>
      <c r="G20" s="123">
        <f>табл3!G30</f>
        <v>0</v>
      </c>
      <c r="H20" s="120">
        <f>табл3!H30</f>
        <v>0</v>
      </c>
      <c r="I20" s="120">
        <f>табл3!I30</f>
        <v>0</v>
      </c>
      <c r="J20" s="120">
        <f>табл3!J30</f>
        <v>0</v>
      </c>
      <c r="K20" s="120">
        <f>табл3!K30</f>
        <v>0</v>
      </c>
      <c r="L20" s="120">
        <f>табл3!L30</f>
        <v>0</v>
      </c>
      <c r="M20" s="120">
        <f>табл3!M30</f>
        <v>0</v>
      </c>
      <c r="N20" s="177">
        <f>табл3!N30</f>
        <v>0</v>
      </c>
      <c r="O20" s="144">
        <f t="shared" si="6"/>
        <v>0</v>
      </c>
      <c r="P20" s="177">
        <f t="shared" si="7"/>
        <v>0</v>
      </c>
      <c r="Q20" s="129">
        <f t="shared" si="0"/>
        <v>0</v>
      </c>
      <c r="R20" s="129">
        <f t="shared" si="1"/>
        <v>0</v>
      </c>
      <c r="S20" s="129">
        <f t="shared" si="2"/>
        <v>0</v>
      </c>
      <c r="T20" s="129">
        <f t="shared" si="3"/>
        <v>0</v>
      </c>
      <c r="U20" s="129">
        <f t="shared" si="4"/>
        <v>0</v>
      </c>
      <c r="V20" s="181">
        <f t="shared" si="5"/>
        <v>0</v>
      </c>
      <c r="W20" s="129">
        <f t="shared" si="8"/>
        <v>0</v>
      </c>
      <c r="X20" s="134">
        <f t="shared" si="9"/>
        <v>0</v>
      </c>
      <c r="Y20" s="144">
        <f>(IF(H20&gt;G20,табл1!G30*H20,0)+IF(J20&gt;I20,табл1!I30*J20,0)+IF(L20&gt;K20,табл1!K30*L20,0))*табл1!$N$16</f>
        <v>0</v>
      </c>
      <c r="Z20" s="129">
        <f>(IF(табл1!G30*R20*табл1!$N$16&lt;0,табл1!G30*R20*табл1!$N$16,0))+(IF(табл1!I30*T20*табл1!$N$16&lt;0,табл1!I30*T20*табл1!$N$16,0))+(IF(табл1!K30*V20*табл1!$N$16&lt;0,табл1!K30*V20*табл1!$N$16,0))</f>
        <v>0</v>
      </c>
      <c r="AA20" s="147"/>
      <c r="AB20" s="134">
        <f>(IF(табл1!G30*R20*табл1!$N$16&gt;0,табл1!G30*R20*табл1!$N$16,0))+(IF(табл1!I30*T20*табл1!$N$16&gt;0,табл1!I30*T20*табл1!$N$16,0))+(IF(табл1!K30*V20*табл1!$N$16&gt;0,табл1!K30*V20*табл1!$N$16,0))</f>
        <v>0</v>
      </c>
      <c r="AC20" s="91"/>
      <c r="AD20" s="91"/>
      <c r="AE20" s="91"/>
      <c r="AF20" s="100"/>
      <c r="AG20" s="100"/>
      <c r="AH20" s="100"/>
      <c r="AI20" s="100"/>
    </row>
    <row r="21" spans="1:35" ht="38.25" customHeight="1">
      <c r="A21" s="111" t="s">
        <v>78</v>
      </c>
      <c r="B21" s="121" t="s">
        <v>36</v>
      </c>
      <c r="C21" s="123">
        <f>табл3!C31</f>
        <v>0</v>
      </c>
      <c r="D21" s="124">
        <f>табл3!D31</f>
        <v>0</v>
      </c>
      <c r="E21" s="123">
        <f>табл3!E31</f>
        <v>0</v>
      </c>
      <c r="F21" s="124">
        <f>табл3!F31</f>
        <v>0</v>
      </c>
      <c r="G21" s="123">
        <f>табл3!G31</f>
        <v>0</v>
      </c>
      <c r="H21" s="120">
        <f>табл3!H31</f>
        <v>0</v>
      </c>
      <c r="I21" s="120">
        <f>табл3!I31</f>
        <v>0</v>
      </c>
      <c r="J21" s="120">
        <f>табл3!J31</f>
        <v>0</v>
      </c>
      <c r="K21" s="120">
        <f>табл3!K31</f>
        <v>0</v>
      </c>
      <c r="L21" s="120">
        <f>табл3!L31</f>
        <v>0</v>
      </c>
      <c r="M21" s="120">
        <f>табл3!M31</f>
        <v>0</v>
      </c>
      <c r="N21" s="177">
        <f>табл3!N31</f>
        <v>0</v>
      </c>
      <c r="O21" s="144">
        <f t="shared" si="6"/>
        <v>0</v>
      </c>
      <c r="P21" s="177">
        <f t="shared" si="7"/>
        <v>0</v>
      </c>
      <c r="Q21" s="129">
        <f t="shared" si="0"/>
        <v>0</v>
      </c>
      <c r="R21" s="129">
        <f t="shared" si="1"/>
        <v>0</v>
      </c>
      <c r="S21" s="129">
        <f t="shared" si="2"/>
        <v>0</v>
      </c>
      <c r="T21" s="129">
        <f t="shared" si="3"/>
        <v>0</v>
      </c>
      <c r="U21" s="129">
        <f t="shared" si="4"/>
        <v>0</v>
      </c>
      <c r="V21" s="181">
        <f t="shared" si="5"/>
        <v>0</v>
      </c>
      <c r="W21" s="129">
        <f t="shared" si="8"/>
        <v>0</v>
      </c>
      <c r="X21" s="134">
        <f t="shared" si="9"/>
        <v>0</v>
      </c>
      <c r="Y21" s="144">
        <f>(IF(H21&gt;G21,табл1!G31*H21,0)+IF(J21&gt;I21,табл1!I31*J21,0)+IF(L21&gt;K21,табл1!K31*L21,0))*табл1!$N$16</f>
        <v>0</v>
      </c>
      <c r="Z21" s="129">
        <f>(IF(табл1!G31*R21*табл1!$N$16&lt;0,табл1!G31*R21*табл1!$N$16,0))+(IF(табл1!I31*T21*табл1!$N$16&lt;0,табл1!I31*T21*табл1!$N$16,0))+(IF(табл1!K31*V21*табл1!$N$16&lt;0,табл1!K31*V21*табл1!$N$16,0))</f>
        <v>0</v>
      </c>
      <c r="AA21" s="147"/>
      <c r="AB21" s="134">
        <f>(IF(табл1!G31*R21*табл1!$N$16&gt;0,табл1!G31*R21*табл1!$N$16,0))+(IF(табл1!I31*T21*табл1!$N$16&gt;0,табл1!I31*T21*табл1!$N$16,0))+(IF(табл1!K31*V21*табл1!$N$16&gt;0,табл1!K31*V21*табл1!$N$16,0))</f>
        <v>0</v>
      </c>
      <c r="AC21" s="91"/>
      <c r="AD21" s="91"/>
      <c r="AE21" s="91"/>
      <c r="AF21" s="100"/>
      <c r="AG21" s="100"/>
      <c r="AH21" s="100"/>
      <c r="AI21" s="100"/>
    </row>
    <row r="22" spans="1:35" ht="25.5">
      <c r="A22" s="113" t="s">
        <v>79</v>
      </c>
      <c r="B22" s="121" t="s">
        <v>37</v>
      </c>
      <c r="C22" s="123">
        <f>табл3!C32</f>
        <v>0</v>
      </c>
      <c r="D22" s="124">
        <f>табл3!D32</f>
        <v>0</v>
      </c>
      <c r="E22" s="123">
        <f>табл3!E32</f>
        <v>0</v>
      </c>
      <c r="F22" s="124">
        <f>табл3!F32</f>
        <v>0</v>
      </c>
      <c r="G22" s="123">
        <f>табл3!G32</f>
        <v>0</v>
      </c>
      <c r="H22" s="120">
        <f>табл3!H32</f>
        <v>0</v>
      </c>
      <c r="I22" s="120">
        <f>табл3!I32</f>
        <v>0</v>
      </c>
      <c r="J22" s="120">
        <f>табл3!J32</f>
        <v>0</v>
      </c>
      <c r="K22" s="120">
        <f>табл3!K32</f>
        <v>0</v>
      </c>
      <c r="L22" s="120">
        <f>табл3!L32</f>
        <v>0</v>
      </c>
      <c r="M22" s="120">
        <f>табл3!M32</f>
        <v>0</v>
      </c>
      <c r="N22" s="177">
        <f>табл3!N32</f>
        <v>0</v>
      </c>
      <c r="O22" s="144">
        <f t="shared" si="6"/>
        <v>0</v>
      </c>
      <c r="P22" s="177">
        <f t="shared" si="7"/>
        <v>0</v>
      </c>
      <c r="Q22" s="129">
        <f t="shared" si="0"/>
        <v>0</v>
      </c>
      <c r="R22" s="129">
        <f t="shared" si="1"/>
        <v>0</v>
      </c>
      <c r="S22" s="129">
        <f t="shared" si="2"/>
        <v>0</v>
      </c>
      <c r="T22" s="129">
        <f t="shared" si="3"/>
        <v>0</v>
      </c>
      <c r="U22" s="129">
        <f t="shared" si="4"/>
        <v>0</v>
      </c>
      <c r="V22" s="181">
        <f t="shared" si="5"/>
        <v>0</v>
      </c>
      <c r="W22" s="129">
        <f t="shared" si="8"/>
        <v>0</v>
      </c>
      <c r="X22" s="134">
        <f t="shared" si="9"/>
        <v>0</v>
      </c>
      <c r="Y22" s="144">
        <f>(IF(H22&gt;G22,табл1!G32*H22,0)+IF(J22&gt;I22,табл1!I32*J22,0)+IF(L22&gt;K22,табл1!K32*L22,0))*табл1!$N$16</f>
        <v>0</v>
      </c>
      <c r="Z22" s="129">
        <f>(IF(табл1!G32*R22*табл1!$N$16&lt;0,табл1!G32*R22*табл1!$N$16,0))+(IF(табл1!I32*T22*табл1!$N$16&lt;0,табл1!I32*T22*табл1!$N$16,0))+(IF(табл1!K32*V22*табл1!$N$16&lt;0,табл1!K32*V22*табл1!$N$16,0))</f>
        <v>0</v>
      </c>
      <c r="AA22" s="147"/>
      <c r="AB22" s="134">
        <f>(IF(табл1!G32*R22*табл1!$N$16&gt;0,табл1!G32*R22*табл1!$N$16,0))+(IF(табл1!I32*T22*табл1!$N$16&gt;0,табл1!I32*T22*табл1!$N$16,0))+(IF(табл1!K32*V22*табл1!$N$16&gt;0,табл1!K32*V22*табл1!$N$16,0))</f>
        <v>0</v>
      </c>
      <c r="AC22" s="91"/>
      <c r="AD22" s="91"/>
      <c r="AE22" s="91"/>
      <c r="AF22" s="100"/>
      <c r="AG22" s="100"/>
      <c r="AH22" s="100"/>
      <c r="AI22" s="100"/>
    </row>
    <row r="23" spans="1:35" ht="27.75" customHeight="1">
      <c r="A23" s="111" t="s">
        <v>2</v>
      </c>
      <c r="B23" s="121" t="s">
        <v>41</v>
      </c>
      <c r="C23" s="123">
        <f>табл3!C33</f>
        <v>0</v>
      </c>
      <c r="D23" s="124">
        <f>табл3!D33</f>
        <v>0</v>
      </c>
      <c r="E23" s="123">
        <f>табл3!E33</f>
        <v>0</v>
      </c>
      <c r="F23" s="124">
        <f>табл3!F33</f>
        <v>0</v>
      </c>
      <c r="G23" s="123">
        <f>табл3!G33</f>
        <v>0</v>
      </c>
      <c r="H23" s="120">
        <f>табл3!H33</f>
        <v>0</v>
      </c>
      <c r="I23" s="120">
        <f>табл3!I33</f>
        <v>0</v>
      </c>
      <c r="J23" s="120">
        <f>табл3!J33</f>
        <v>0</v>
      </c>
      <c r="K23" s="120">
        <f>табл3!K33</f>
        <v>0</v>
      </c>
      <c r="L23" s="120">
        <f>табл3!L33</f>
        <v>0</v>
      </c>
      <c r="M23" s="120">
        <f>табл3!M33</f>
        <v>0</v>
      </c>
      <c r="N23" s="177">
        <f>табл3!N33</f>
        <v>0</v>
      </c>
      <c r="O23" s="144">
        <f t="shared" si="6"/>
        <v>0</v>
      </c>
      <c r="P23" s="177">
        <f t="shared" si="7"/>
        <v>0</v>
      </c>
      <c r="Q23" s="129">
        <f t="shared" si="0"/>
        <v>0</v>
      </c>
      <c r="R23" s="129">
        <f t="shared" si="1"/>
        <v>0</v>
      </c>
      <c r="S23" s="129">
        <f t="shared" si="2"/>
        <v>0</v>
      </c>
      <c r="T23" s="129">
        <f t="shared" si="3"/>
        <v>0</v>
      </c>
      <c r="U23" s="129">
        <f t="shared" si="4"/>
        <v>0</v>
      </c>
      <c r="V23" s="181">
        <f t="shared" si="5"/>
        <v>0</v>
      </c>
      <c r="W23" s="129">
        <f t="shared" si="8"/>
        <v>0</v>
      </c>
      <c r="X23" s="134">
        <f t="shared" si="9"/>
        <v>0</v>
      </c>
      <c r="Y23" s="144">
        <f>(IF(H23&gt;G23,табл1!G33*H23,0)+IF(J23&gt;I23,табл1!I33*J23,0)+IF(L23&gt;K23,табл1!K33*L23,0))*табл1!$N$16</f>
        <v>0</v>
      </c>
      <c r="Z23" s="129">
        <f>(IF(табл1!G33*R23*табл1!$N$16&lt;0,табл1!G33*R23*табл1!$N$16,0))+(IF(табл1!I33*T23*табл1!$N$16&lt;0,табл1!I33*T23*табл1!$N$16,0))+(IF(табл1!K33*V23*табл1!$N$16&lt;0,табл1!K33*V23*табл1!$N$16,0))</f>
        <v>0</v>
      </c>
      <c r="AA23" s="147"/>
      <c r="AB23" s="134">
        <f>(IF(табл1!G33*R23*табл1!$N$16&gt;0,табл1!G33*R23*табл1!$N$16,0))+(IF(табл1!I33*T23*табл1!$N$16&gt;0,табл1!I33*T23*табл1!$N$16,0))+(IF(табл1!K33*V23*табл1!$N$16&gt;0,табл1!K33*V23*табл1!$N$16,0))</f>
        <v>0</v>
      </c>
      <c r="AC23" s="91"/>
      <c r="AD23" s="91"/>
      <c r="AE23" s="91"/>
      <c r="AF23" s="100"/>
      <c r="AG23" s="100"/>
      <c r="AH23" s="100"/>
      <c r="AI23" s="100"/>
    </row>
    <row r="24" spans="1:35" ht="30" customHeight="1">
      <c r="A24" s="112" t="s">
        <v>54</v>
      </c>
      <c r="B24" s="121" t="s">
        <v>40</v>
      </c>
      <c r="C24" s="123">
        <f>табл3!C34</f>
        <v>0</v>
      </c>
      <c r="D24" s="124">
        <f>табл3!D34</f>
        <v>0</v>
      </c>
      <c r="E24" s="123">
        <f>табл3!E34</f>
        <v>0</v>
      </c>
      <c r="F24" s="124">
        <f>табл3!F34</f>
        <v>0</v>
      </c>
      <c r="G24" s="123">
        <f>табл3!G34</f>
        <v>0</v>
      </c>
      <c r="H24" s="120">
        <f>табл3!H34</f>
        <v>0</v>
      </c>
      <c r="I24" s="120">
        <f>табл3!I34</f>
        <v>0</v>
      </c>
      <c r="J24" s="120">
        <f>табл3!J34</f>
        <v>0</v>
      </c>
      <c r="K24" s="120">
        <f>табл3!K34</f>
        <v>0</v>
      </c>
      <c r="L24" s="120">
        <f>табл3!L34</f>
        <v>0</v>
      </c>
      <c r="M24" s="120">
        <f>табл3!M34</f>
        <v>0</v>
      </c>
      <c r="N24" s="177">
        <f>табл3!N34</f>
        <v>0</v>
      </c>
      <c r="O24" s="144">
        <f t="shared" si="6"/>
        <v>0</v>
      </c>
      <c r="P24" s="177">
        <f t="shared" si="7"/>
        <v>0</v>
      </c>
      <c r="Q24" s="129">
        <f t="shared" si="0"/>
        <v>0</v>
      </c>
      <c r="R24" s="129">
        <f t="shared" si="1"/>
        <v>0</v>
      </c>
      <c r="S24" s="129">
        <f t="shared" si="2"/>
        <v>0</v>
      </c>
      <c r="T24" s="129">
        <f t="shared" si="3"/>
        <v>0</v>
      </c>
      <c r="U24" s="129">
        <f t="shared" si="4"/>
        <v>0</v>
      </c>
      <c r="V24" s="181">
        <f t="shared" si="5"/>
        <v>0</v>
      </c>
      <c r="W24" s="129">
        <f t="shared" si="8"/>
        <v>0</v>
      </c>
      <c r="X24" s="134">
        <f t="shared" si="9"/>
        <v>0</v>
      </c>
      <c r="Y24" s="144">
        <f>(IF(H24&gt;G24,табл1!G34*H24,0)+IF(J24&gt;I24,табл1!I34*J24,0)+IF(L24&gt;K24,табл1!K34*L24,0))*табл1!$N$16</f>
        <v>0</v>
      </c>
      <c r="Z24" s="129">
        <f>(IF(табл1!G34*R24*табл1!$N$16&lt;0,табл1!G34*R24*табл1!$N$16,0))+(IF(табл1!I34*T24*табл1!$N$16&lt;0,табл1!I34*T24*табл1!$N$16,0))+(IF(табл1!K34*V24*табл1!$N$16&lt;0,табл1!K34*V24*табл1!$N$16,0))</f>
        <v>0</v>
      </c>
      <c r="AA24" s="147"/>
      <c r="AB24" s="134">
        <f>(IF(табл1!G34*R24*табл1!$N$16&gt;0,табл1!G34*R24*табл1!$N$16,0))+(IF(табл1!I34*T24*табл1!$N$16&gt;0,табл1!I34*T24*табл1!$N$16,0))+(IF(табл1!K34*V24*табл1!$N$16&gt;0,табл1!K34*V24*табл1!$N$16,0))</f>
        <v>0</v>
      </c>
      <c r="AC24" s="91"/>
      <c r="AD24" s="91"/>
      <c r="AE24" s="91"/>
      <c r="AF24" s="100"/>
      <c r="AG24" s="100"/>
      <c r="AH24" s="100"/>
      <c r="AI24" s="100"/>
    </row>
    <row r="25" spans="1:35" ht="25.5">
      <c r="A25" s="114" t="s">
        <v>52</v>
      </c>
      <c r="B25" s="121" t="s">
        <v>39</v>
      </c>
      <c r="C25" s="123">
        <f>табл3!C35</f>
        <v>0</v>
      </c>
      <c r="D25" s="124">
        <f>табл3!D35</f>
        <v>0</v>
      </c>
      <c r="E25" s="123">
        <f>табл3!E35</f>
        <v>0</v>
      </c>
      <c r="F25" s="124">
        <f>табл3!F35</f>
        <v>0</v>
      </c>
      <c r="G25" s="123" t="str">
        <f>табл3!G35</f>
        <v>Х</v>
      </c>
      <c r="H25" s="120" t="str">
        <f>табл3!H35</f>
        <v>Х</v>
      </c>
      <c r="I25" s="120" t="str">
        <f>табл3!I35</f>
        <v>Х</v>
      </c>
      <c r="J25" s="120" t="str">
        <f>табл3!J35</f>
        <v>Х</v>
      </c>
      <c r="K25" s="120" t="str">
        <f>табл3!K35</f>
        <v>Х</v>
      </c>
      <c r="L25" s="120" t="str">
        <f>табл3!L35</f>
        <v>Х</v>
      </c>
      <c r="M25" s="120" t="str">
        <f>табл3!M35</f>
        <v>Х</v>
      </c>
      <c r="N25" s="177" t="str">
        <f>табл3!N35</f>
        <v>Х</v>
      </c>
      <c r="O25" s="144">
        <f t="shared" si="6"/>
        <v>0</v>
      </c>
      <c r="P25" s="177">
        <f t="shared" si="7"/>
        <v>0</v>
      </c>
      <c r="Q25" s="129" t="s">
        <v>85</v>
      </c>
      <c r="R25" s="129" t="s">
        <v>85</v>
      </c>
      <c r="S25" s="129" t="s">
        <v>85</v>
      </c>
      <c r="T25" s="129" t="s">
        <v>85</v>
      </c>
      <c r="U25" s="129" t="s">
        <v>85</v>
      </c>
      <c r="V25" s="181" t="s">
        <v>85</v>
      </c>
      <c r="W25" s="181" t="s">
        <v>85</v>
      </c>
      <c r="X25" s="134" t="s">
        <v>85</v>
      </c>
      <c r="Y25" s="144" t="s">
        <v>85</v>
      </c>
      <c r="Z25" s="142">
        <f>IF(табл1!E35*(E25-F25)*табл1!$N$16&lt;0,табл1!E35*(E25-F25)*табл1!$N$16,0)</f>
        <v>0</v>
      </c>
      <c r="AA25" s="147" t="s">
        <v>85</v>
      </c>
      <c r="AB25" s="134">
        <f>IF(табл1!E35*(E25-F25)*табл1!$N$16&gt;0,табл1!E35*(E25-F25)*табл1!$N$16,0)</f>
        <v>0</v>
      </c>
      <c r="AC25" s="91"/>
      <c r="AD25" s="91"/>
      <c r="AE25" s="91"/>
      <c r="AF25" s="100"/>
      <c r="AG25" s="100"/>
      <c r="AH25" s="100"/>
      <c r="AI25" s="100"/>
    </row>
    <row r="26" spans="1:35" ht="105.75" customHeight="1">
      <c r="A26" s="112" t="s">
        <v>58</v>
      </c>
      <c r="B26" s="121" t="s">
        <v>38</v>
      </c>
      <c r="C26" s="123">
        <f>табл3!C36</f>
        <v>0</v>
      </c>
      <c r="D26" s="124">
        <f>табл3!D36</f>
        <v>0</v>
      </c>
      <c r="E26" s="123">
        <f>табл3!E36</f>
        <v>0</v>
      </c>
      <c r="F26" s="124">
        <f>табл3!F36</f>
        <v>0</v>
      </c>
      <c r="G26" s="123">
        <f>табл3!G36</f>
        <v>0</v>
      </c>
      <c r="H26" s="120">
        <f>табл3!H36</f>
        <v>0</v>
      </c>
      <c r="I26" s="120">
        <f>табл3!I36</f>
        <v>0</v>
      </c>
      <c r="J26" s="120">
        <f>табл3!J36</f>
        <v>0</v>
      </c>
      <c r="K26" s="120">
        <f>табл3!K36</f>
        <v>0</v>
      </c>
      <c r="L26" s="120">
        <f>табл3!L36</f>
        <v>0</v>
      </c>
      <c r="M26" s="120">
        <f>табл3!M36</f>
        <v>0</v>
      </c>
      <c r="N26" s="177">
        <f>табл3!N36</f>
        <v>0</v>
      </c>
      <c r="O26" s="144">
        <f t="shared" si="6"/>
        <v>0</v>
      </c>
      <c r="P26" s="177">
        <f t="shared" si="7"/>
        <v>0</v>
      </c>
      <c r="Q26" s="129">
        <f t="shared" si="0"/>
        <v>0</v>
      </c>
      <c r="R26" s="129">
        <f t="shared" si="1"/>
        <v>0</v>
      </c>
      <c r="S26" s="129">
        <f t="shared" si="2"/>
        <v>0</v>
      </c>
      <c r="T26" s="129">
        <f t="shared" si="3"/>
        <v>0</v>
      </c>
      <c r="U26" s="129">
        <f t="shared" si="4"/>
        <v>0</v>
      </c>
      <c r="V26" s="181">
        <f t="shared" si="5"/>
        <v>0</v>
      </c>
      <c r="W26" s="129">
        <f t="shared" si="8"/>
        <v>0</v>
      </c>
      <c r="X26" s="134">
        <f t="shared" si="9"/>
        <v>0</v>
      </c>
      <c r="Y26" s="144">
        <f>(IF(H26&gt;G26,табл1!G36*H26,0)+IF(J26&gt;I26,табл1!I36*J26,0)+IF(L26&gt;K26,табл1!K36*L26,0))*табл1!$N$16</f>
        <v>0</v>
      </c>
      <c r="Z26" s="129">
        <f>(IF(табл1!G36*R26*табл1!$N$16&lt;0,табл1!G36*R26*табл1!$N$16,0))+(IF(табл1!I36*T26*табл1!$N$16&lt;0,табл1!I36*T26*табл1!$N$16,0))+(IF(табл1!K36*V26*табл1!$N$16&lt;0,табл1!K36*V26*табл1!$N$16,0))</f>
        <v>0</v>
      </c>
      <c r="AA26" s="147"/>
      <c r="AB26" s="134">
        <f>(IF(табл1!G36*R26*табл1!$N$16&gt;0,табл1!G36*R26*табл1!$N$16,0))+(IF(табл1!I36*T26*табл1!$N$16&gt;0,табл1!I36*T26*табл1!$N$16,0))+(IF(табл1!K36*V26*табл1!$N$16&gt;0,табл1!K36*V26*табл1!$N$16,0))</f>
        <v>0</v>
      </c>
      <c r="AC26" s="91"/>
      <c r="AD26" s="91"/>
      <c r="AE26" s="91"/>
      <c r="AF26" s="100"/>
      <c r="AG26" s="100"/>
      <c r="AH26" s="100"/>
      <c r="AI26" s="100"/>
    </row>
    <row r="27" spans="1:35" ht="12.75">
      <c r="A27" s="112" t="s">
        <v>3</v>
      </c>
      <c r="B27" s="121" t="s">
        <v>42</v>
      </c>
      <c r="C27" s="123">
        <f>табл3!C37</f>
        <v>0</v>
      </c>
      <c r="D27" s="124">
        <f>табл3!D37</f>
        <v>0</v>
      </c>
      <c r="E27" s="123">
        <f>табл3!E37</f>
        <v>0</v>
      </c>
      <c r="F27" s="124">
        <f>табл3!F37</f>
        <v>0</v>
      </c>
      <c r="G27" s="123" t="str">
        <f>табл3!G37</f>
        <v>Х</v>
      </c>
      <c r="H27" s="120" t="str">
        <f>табл3!H37</f>
        <v>Х</v>
      </c>
      <c r="I27" s="120" t="str">
        <f>табл3!I37</f>
        <v>Х</v>
      </c>
      <c r="J27" s="120" t="str">
        <f>табл3!J37</f>
        <v>Х</v>
      </c>
      <c r="K27" s="120" t="str">
        <f>табл3!K37</f>
        <v>Х</v>
      </c>
      <c r="L27" s="120" t="str">
        <f>табл3!L37</f>
        <v>Х</v>
      </c>
      <c r="M27" s="120" t="str">
        <f>табл3!M37</f>
        <v>Х</v>
      </c>
      <c r="N27" s="177" t="str">
        <f>табл3!N37</f>
        <v>Х</v>
      </c>
      <c r="O27" s="144">
        <f t="shared" si="6"/>
        <v>0</v>
      </c>
      <c r="P27" s="177">
        <f t="shared" si="7"/>
        <v>0</v>
      </c>
      <c r="Q27" s="129" t="s">
        <v>85</v>
      </c>
      <c r="R27" s="129" t="s">
        <v>85</v>
      </c>
      <c r="S27" s="129" t="s">
        <v>85</v>
      </c>
      <c r="T27" s="129" t="s">
        <v>85</v>
      </c>
      <c r="U27" s="129" t="s">
        <v>85</v>
      </c>
      <c r="V27" s="181" t="s">
        <v>85</v>
      </c>
      <c r="W27" s="181" t="s">
        <v>85</v>
      </c>
      <c r="X27" s="134" t="s">
        <v>85</v>
      </c>
      <c r="Y27" s="144" t="s">
        <v>85</v>
      </c>
      <c r="Z27" s="142">
        <f>IF(табл1!E37*(E27-F27)*табл1!$N$16&lt;0,табл1!E37*(E27-F27)*табл1!$N$16,0)</f>
        <v>0</v>
      </c>
      <c r="AA27" s="147" t="s">
        <v>85</v>
      </c>
      <c r="AB27" s="134">
        <f>IF(табл1!E37*(E27-F27)*табл1!$N$16&gt;0,табл1!E37*(E27-F27)*табл1!$N$16,0)</f>
        <v>0</v>
      </c>
      <c r="AC27" s="91"/>
      <c r="AD27" s="91"/>
      <c r="AE27" s="91"/>
      <c r="AF27" s="100"/>
      <c r="AG27" s="100"/>
      <c r="AH27" s="100"/>
      <c r="AI27" s="100"/>
    </row>
    <row r="28" spans="1:35" ht="38.25">
      <c r="A28" s="115" t="s">
        <v>59</v>
      </c>
      <c r="B28" s="121" t="s">
        <v>6</v>
      </c>
      <c r="C28" s="123">
        <f>табл3!C38</f>
        <v>0</v>
      </c>
      <c r="D28" s="124">
        <f>табл3!D38</f>
        <v>0</v>
      </c>
      <c r="E28" s="123">
        <f>табл3!E38</f>
        <v>0</v>
      </c>
      <c r="F28" s="124">
        <f>табл3!F38</f>
        <v>0</v>
      </c>
      <c r="G28" s="123">
        <f>табл3!G38</f>
        <v>0</v>
      </c>
      <c r="H28" s="120">
        <f>табл3!H38</f>
        <v>0</v>
      </c>
      <c r="I28" s="120">
        <f>табл3!I38</f>
        <v>0</v>
      </c>
      <c r="J28" s="120">
        <f>табл3!J38</f>
        <v>0</v>
      </c>
      <c r="K28" s="120">
        <f>табл3!K38</f>
        <v>0</v>
      </c>
      <c r="L28" s="120">
        <f>табл3!L38</f>
        <v>0</v>
      </c>
      <c r="M28" s="120">
        <f>табл3!M38</f>
        <v>0</v>
      </c>
      <c r="N28" s="177">
        <f>табл3!N38</f>
        <v>0</v>
      </c>
      <c r="O28" s="144">
        <f t="shared" si="6"/>
        <v>0</v>
      </c>
      <c r="P28" s="177">
        <f t="shared" si="7"/>
        <v>0</v>
      </c>
      <c r="Q28" s="129">
        <f t="shared" si="0"/>
        <v>0</v>
      </c>
      <c r="R28" s="129">
        <f t="shared" si="1"/>
        <v>0</v>
      </c>
      <c r="S28" s="129">
        <f t="shared" si="2"/>
        <v>0</v>
      </c>
      <c r="T28" s="129">
        <f t="shared" si="3"/>
        <v>0</v>
      </c>
      <c r="U28" s="129">
        <f t="shared" si="4"/>
        <v>0</v>
      </c>
      <c r="V28" s="181">
        <f t="shared" si="5"/>
        <v>0</v>
      </c>
      <c r="W28" s="129">
        <f t="shared" si="8"/>
        <v>0</v>
      </c>
      <c r="X28" s="134">
        <f t="shared" si="9"/>
        <v>0</v>
      </c>
      <c r="Y28" s="144">
        <f>(IF(H28&gt;G28,табл1!G38*H28,0)+IF(J28&gt;I28,табл1!I38*J28,0)+IF(L28&gt;K28,табл1!K38*L28,0))*табл1!$N$16</f>
        <v>0</v>
      </c>
      <c r="Z28" s="129">
        <f>(IF(табл1!G38*R28*табл1!$N$16&lt;0,табл1!G38*R28*табл1!$N$16,0))+(IF(табл1!I38*T28*табл1!$N$16&lt;0,табл1!I38*T28*табл1!$N$16,0))+(IF(табл1!K38*V28*табл1!$N$16&lt;0,табл1!K38*V28*табл1!$N$16,0))</f>
        <v>0</v>
      </c>
      <c r="AA28" s="147"/>
      <c r="AB28" s="134">
        <f>(IF(табл1!G38*R28*табл1!$N$16&gt;0,табл1!G38*R28*табл1!$N$16,0))+(IF(табл1!I38*T28*табл1!$N$16&gt;0,табл1!I38*T28*табл1!$N$16,0))+(IF(табл1!K38*V28*табл1!$N$16&gt;0,табл1!K38*V28*табл1!$N$16,0))</f>
        <v>0</v>
      </c>
      <c r="AC28" s="91"/>
      <c r="AD28" s="91"/>
      <c r="AE28" s="91"/>
      <c r="AF28" s="100"/>
      <c r="AG28" s="100"/>
      <c r="AH28" s="100"/>
      <c r="AI28" s="100"/>
    </row>
    <row r="29" spans="1:35" ht="25.5">
      <c r="A29" s="116" t="s">
        <v>84</v>
      </c>
      <c r="B29" s="121" t="s">
        <v>43</v>
      </c>
      <c r="C29" s="123">
        <f>табл3!C39</f>
        <v>0</v>
      </c>
      <c r="D29" s="124">
        <f>табл3!D39</f>
        <v>0</v>
      </c>
      <c r="E29" s="123">
        <f>табл3!E39</f>
        <v>0</v>
      </c>
      <c r="F29" s="124">
        <f>табл3!F39</f>
        <v>0</v>
      </c>
      <c r="G29" s="123">
        <f>табл3!G39</f>
        <v>0</v>
      </c>
      <c r="H29" s="120">
        <f>табл3!H39</f>
        <v>0</v>
      </c>
      <c r="I29" s="120">
        <f>табл3!I39</f>
        <v>0</v>
      </c>
      <c r="J29" s="120">
        <f>табл3!J39</f>
        <v>0</v>
      </c>
      <c r="K29" s="120">
        <f>табл3!K39</f>
        <v>0</v>
      </c>
      <c r="L29" s="120">
        <f>табл3!L39</f>
        <v>0</v>
      </c>
      <c r="M29" s="120">
        <f>табл3!M39</f>
        <v>0</v>
      </c>
      <c r="N29" s="177">
        <f>табл3!N39</f>
        <v>0</v>
      </c>
      <c r="O29" s="144">
        <f t="shared" si="6"/>
        <v>0</v>
      </c>
      <c r="P29" s="177">
        <f t="shared" si="7"/>
        <v>0</v>
      </c>
      <c r="Q29" s="129">
        <f t="shared" si="0"/>
        <v>0</v>
      </c>
      <c r="R29" s="129">
        <f t="shared" si="1"/>
        <v>0</v>
      </c>
      <c r="S29" s="129">
        <f t="shared" si="2"/>
        <v>0</v>
      </c>
      <c r="T29" s="129">
        <f t="shared" si="3"/>
        <v>0</v>
      </c>
      <c r="U29" s="129">
        <f t="shared" si="4"/>
        <v>0</v>
      </c>
      <c r="V29" s="181">
        <f t="shared" si="5"/>
        <v>0</v>
      </c>
      <c r="W29" s="129">
        <f t="shared" si="8"/>
        <v>0</v>
      </c>
      <c r="X29" s="134">
        <f t="shared" si="9"/>
        <v>0</v>
      </c>
      <c r="Y29" s="144">
        <f>(IF(H29&gt;G29,табл1!G39*H29,0)+IF(J29&gt;I29,табл1!I39*J29,0)+IF(L29&gt;K29,табл1!K39*L29,0))*табл1!$N$16</f>
        <v>0</v>
      </c>
      <c r="Z29" s="129">
        <f>(IF(табл1!G39*R29*табл1!$N$16&lt;0,табл1!G39*R29*табл1!$N$16,0))+(IF(табл1!I39*T29*табл1!$N$16&lt;0,табл1!I39*T29*табл1!$N$16,0))+(IF(табл1!K39*V29*табл1!$N$16&lt;0,табл1!K39*V29*табл1!$N$16,0))</f>
        <v>0</v>
      </c>
      <c r="AA29" s="147"/>
      <c r="AB29" s="134">
        <f>(IF(табл1!G39*R29*табл1!$N$16&gt;0,табл1!G39*R29*табл1!$N$16,0))+(IF(табл1!I39*T29*табл1!$N$16&gt;0,табл1!I39*T29*табл1!$N$16,0))+(IF(табл1!K39*V29*табл1!$N$16&gt;0,табл1!K39*V29*табл1!$N$16,0))</f>
        <v>0</v>
      </c>
      <c r="AC29" s="91"/>
      <c r="AD29" s="91"/>
      <c r="AE29" s="91"/>
      <c r="AF29" s="100"/>
      <c r="AG29" s="100"/>
      <c r="AH29" s="100"/>
      <c r="AI29" s="100"/>
    </row>
    <row r="30" spans="1:35" ht="29.25" customHeight="1">
      <c r="A30" s="117" t="s">
        <v>80</v>
      </c>
      <c r="B30" s="121" t="s">
        <v>44</v>
      </c>
      <c r="C30" s="123">
        <f>табл3!C40</f>
        <v>0</v>
      </c>
      <c r="D30" s="124">
        <f>табл3!D40</f>
        <v>0</v>
      </c>
      <c r="E30" s="123">
        <f>табл3!E40</f>
        <v>0</v>
      </c>
      <c r="F30" s="124">
        <f>табл3!F40</f>
        <v>0</v>
      </c>
      <c r="G30" s="123">
        <f>табл3!G40</f>
        <v>0</v>
      </c>
      <c r="H30" s="120">
        <f>табл3!H40</f>
        <v>0</v>
      </c>
      <c r="I30" s="120">
        <f>табл3!I40</f>
        <v>0</v>
      </c>
      <c r="J30" s="120">
        <f>табл3!J40</f>
        <v>0</v>
      </c>
      <c r="K30" s="120">
        <f>табл3!K40</f>
        <v>0</v>
      </c>
      <c r="L30" s="120">
        <f>табл3!L40</f>
        <v>0</v>
      </c>
      <c r="M30" s="120">
        <f>табл3!M40</f>
        <v>0</v>
      </c>
      <c r="N30" s="177">
        <f>табл3!N40</f>
        <v>0</v>
      </c>
      <c r="O30" s="144">
        <f t="shared" si="6"/>
        <v>0</v>
      </c>
      <c r="P30" s="177">
        <f t="shared" si="7"/>
        <v>0</v>
      </c>
      <c r="Q30" s="129">
        <f t="shared" si="0"/>
        <v>0</v>
      </c>
      <c r="R30" s="129">
        <f t="shared" si="1"/>
        <v>0</v>
      </c>
      <c r="S30" s="129">
        <f t="shared" si="2"/>
        <v>0</v>
      </c>
      <c r="T30" s="129">
        <f t="shared" si="3"/>
        <v>0</v>
      </c>
      <c r="U30" s="129">
        <f t="shared" si="4"/>
        <v>0</v>
      </c>
      <c r="V30" s="181">
        <f t="shared" si="5"/>
        <v>0</v>
      </c>
      <c r="W30" s="129">
        <f t="shared" si="8"/>
        <v>0</v>
      </c>
      <c r="X30" s="134">
        <f t="shared" si="9"/>
        <v>0</v>
      </c>
      <c r="Y30" s="144">
        <f>(IF(H30&gt;G30,табл1!G40*H30,0)+IF(J30&gt;I30,табл1!I40*J30,0)+IF(L30&gt;K30,табл1!K40*L30,0))*табл1!$N$16</f>
        <v>0</v>
      </c>
      <c r="Z30" s="129">
        <f>(IF(табл1!G40*R30*табл1!$N$16&lt;0,табл1!G40*R30*табл1!$N$16,0))+(IF(табл1!I40*T30*табл1!$N$16&lt;0,табл1!I40*T30*табл1!$N$16,0))+(IF(табл1!K40*V30*табл1!$N$16&lt;0,табл1!K40*V30*табл1!$N$16,0))</f>
        <v>0</v>
      </c>
      <c r="AA30" s="147"/>
      <c r="AB30" s="134">
        <f>(IF(табл1!G40*R30*табл1!$N$16&gt;0,табл1!G40*R30*табл1!$N$16,0))+(IF(табл1!I40*T30*табл1!$N$16&gt;0,табл1!I40*T30*табл1!$N$16,0))+(IF(табл1!K40*V30*табл1!$N$16&gt;0,табл1!K40*V30*табл1!$N$16,0))</f>
        <v>0</v>
      </c>
      <c r="AC30" s="91"/>
      <c r="AD30" s="91"/>
      <c r="AE30" s="91"/>
      <c r="AF30" s="100"/>
      <c r="AG30" s="100"/>
      <c r="AH30" s="100"/>
      <c r="AI30" s="100"/>
    </row>
    <row r="31" spans="1:35" ht="26.25" customHeight="1">
      <c r="A31" s="118" t="s">
        <v>16</v>
      </c>
      <c r="B31" s="121" t="s">
        <v>45</v>
      </c>
      <c r="C31" s="123">
        <f>табл3!C41</f>
        <v>0</v>
      </c>
      <c r="D31" s="124">
        <f>табл3!D41</f>
        <v>0</v>
      </c>
      <c r="E31" s="123">
        <f>табл3!E41</f>
        <v>0</v>
      </c>
      <c r="F31" s="124">
        <f>табл3!F41</f>
        <v>0</v>
      </c>
      <c r="G31" s="123">
        <f>табл3!G41</f>
        <v>0</v>
      </c>
      <c r="H31" s="120">
        <f>табл3!H41</f>
        <v>0</v>
      </c>
      <c r="I31" s="120">
        <f>табл3!I41</f>
        <v>0</v>
      </c>
      <c r="J31" s="120">
        <f>табл3!J41</f>
        <v>0</v>
      </c>
      <c r="K31" s="120">
        <f>табл3!K41</f>
        <v>0</v>
      </c>
      <c r="L31" s="120">
        <f>табл3!L41</f>
        <v>0</v>
      </c>
      <c r="M31" s="120">
        <f>табл3!M41</f>
        <v>0</v>
      </c>
      <c r="N31" s="177">
        <f>табл3!N41</f>
        <v>0</v>
      </c>
      <c r="O31" s="144">
        <f t="shared" si="6"/>
        <v>0</v>
      </c>
      <c r="P31" s="177">
        <f t="shared" si="7"/>
        <v>0</v>
      </c>
      <c r="Q31" s="129">
        <f t="shared" si="0"/>
        <v>0</v>
      </c>
      <c r="R31" s="129">
        <f t="shared" si="1"/>
        <v>0</v>
      </c>
      <c r="S31" s="129">
        <f t="shared" si="2"/>
        <v>0</v>
      </c>
      <c r="T31" s="129">
        <f t="shared" si="3"/>
        <v>0</v>
      </c>
      <c r="U31" s="129">
        <f t="shared" si="4"/>
        <v>0</v>
      </c>
      <c r="V31" s="181">
        <f t="shared" si="5"/>
        <v>0</v>
      </c>
      <c r="W31" s="129">
        <f t="shared" si="8"/>
        <v>0</v>
      </c>
      <c r="X31" s="134">
        <f t="shared" si="9"/>
        <v>0</v>
      </c>
      <c r="Y31" s="144">
        <f>(IF(H31&gt;G31,табл1!G41*H31,0)+IF(J31&gt;I31,табл1!I41*J31,0)+IF(L31&gt;K31,табл1!K41*L31,0))*табл1!$N$16</f>
        <v>0</v>
      </c>
      <c r="Z31" s="129">
        <f>(IF(табл1!G41*R31*табл1!$N$16&lt;0,табл1!G41*R31*табл1!$N$16,0))+(IF(табл1!I41*T31*табл1!$N$16&lt;0,табл1!I41*T31*табл1!$N$16,0))+(IF(табл1!K41*V31*табл1!$N$16&lt;0,табл1!K41*V31*табл1!$N$16,0))</f>
        <v>0</v>
      </c>
      <c r="AA31" s="147"/>
      <c r="AB31" s="134">
        <f>(IF(табл1!G41*R31*табл1!$N$16&gt;0,табл1!G41*R31*табл1!$N$16,0))+(IF(табл1!I41*T31*табл1!$N$16&gt;0,табл1!I41*T31*табл1!$N$16,0))+(IF(табл1!K41*V31*табл1!$N$16&gt;0,табл1!K41*V31*табл1!$N$16,0))</f>
        <v>0</v>
      </c>
      <c r="AC31" s="91"/>
      <c r="AD31" s="91"/>
      <c r="AE31" s="91"/>
      <c r="AF31" s="100"/>
      <c r="AG31" s="100"/>
      <c r="AH31" s="100"/>
      <c r="AI31" s="100"/>
    </row>
    <row r="32" spans="1:35" ht="25.5">
      <c r="A32" s="119" t="s">
        <v>55</v>
      </c>
      <c r="B32" s="121" t="s">
        <v>46</v>
      </c>
      <c r="C32" s="123">
        <f>табл3!C42</f>
        <v>0</v>
      </c>
      <c r="D32" s="124">
        <f>табл3!D42</f>
        <v>0</v>
      </c>
      <c r="E32" s="123">
        <f>табл3!E42</f>
        <v>0</v>
      </c>
      <c r="F32" s="124">
        <f>табл3!F42</f>
        <v>0</v>
      </c>
      <c r="G32" s="123">
        <f>табл3!G42</f>
        <v>0</v>
      </c>
      <c r="H32" s="120">
        <f>табл3!H42</f>
        <v>0</v>
      </c>
      <c r="I32" s="120">
        <f>табл3!I42</f>
        <v>0</v>
      </c>
      <c r="J32" s="120">
        <f>табл3!J42</f>
        <v>0</v>
      </c>
      <c r="K32" s="120">
        <f>табл3!K42</f>
        <v>0</v>
      </c>
      <c r="L32" s="120">
        <f>табл3!L42</f>
        <v>0</v>
      </c>
      <c r="M32" s="120">
        <f>табл3!M42</f>
        <v>0</v>
      </c>
      <c r="N32" s="177">
        <f>табл3!N42</f>
        <v>0</v>
      </c>
      <c r="O32" s="144">
        <f t="shared" si="6"/>
        <v>0</v>
      </c>
      <c r="P32" s="177">
        <f t="shared" si="7"/>
        <v>0</v>
      </c>
      <c r="Q32" s="129">
        <f t="shared" si="0"/>
        <v>0</v>
      </c>
      <c r="R32" s="129">
        <f t="shared" si="1"/>
        <v>0</v>
      </c>
      <c r="S32" s="129">
        <f t="shared" si="2"/>
        <v>0</v>
      </c>
      <c r="T32" s="129">
        <f t="shared" si="3"/>
        <v>0</v>
      </c>
      <c r="U32" s="129">
        <f t="shared" si="4"/>
        <v>0</v>
      </c>
      <c r="V32" s="181">
        <f t="shared" si="5"/>
        <v>0</v>
      </c>
      <c r="W32" s="129">
        <f t="shared" si="8"/>
        <v>0</v>
      </c>
      <c r="X32" s="134">
        <f t="shared" si="9"/>
        <v>0</v>
      </c>
      <c r="Y32" s="144">
        <f>(IF(H32&gt;G32,табл1!G42*H32,0)+IF(J32&gt;I32,табл1!I42*J32,0)+IF(L32&gt;K32,табл1!K42*L32,0))*табл1!$N$16</f>
        <v>0</v>
      </c>
      <c r="Z32" s="129">
        <f>(IF(табл1!G42*R32*табл1!$N$16&lt;0,табл1!G42*R32*табл1!$N$16,0))+(IF(табл1!I42*T32*табл1!$N$16&lt;0,табл1!I42*T32*табл1!$N$16,0))+(IF(табл1!K42*V32*табл1!$N$16&lt;0,табл1!K42*V32*табл1!$N$16,0))</f>
        <v>0</v>
      </c>
      <c r="AA32" s="147"/>
      <c r="AB32" s="134">
        <f>(IF(табл1!G42*R32*табл1!$N$16&gt;0,табл1!G42*R32*табл1!$N$16,0))+(IF(табл1!I42*T32*табл1!$N$16&gt;0,табл1!I42*T32*табл1!$N$16,0))+(IF(табл1!K42*V32*табл1!$N$16&gt;0,табл1!K42*V32*табл1!$N$16,0))</f>
        <v>0</v>
      </c>
      <c r="AC32" s="91"/>
      <c r="AD32" s="91"/>
      <c r="AE32" s="91"/>
      <c r="AF32" s="100"/>
      <c r="AG32" s="100"/>
      <c r="AH32" s="100"/>
      <c r="AI32" s="100"/>
    </row>
    <row r="33" spans="1:35" ht="30.75" customHeight="1">
      <c r="A33" s="118" t="s">
        <v>81</v>
      </c>
      <c r="B33" s="121" t="s">
        <v>47</v>
      </c>
      <c r="C33" s="123">
        <f>табл3!C43</f>
        <v>0</v>
      </c>
      <c r="D33" s="124">
        <f>табл3!D43</f>
        <v>0</v>
      </c>
      <c r="E33" s="123">
        <f>табл3!E43</f>
        <v>0</v>
      </c>
      <c r="F33" s="124">
        <f>табл3!F43</f>
        <v>0</v>
      </c>
      <c r="G33" s="123">
        <f>табл3!G43</f>
        <v>0</v>
      </c>
      <c r="H33" s="120">
        <f>табл3!H43</f>
        <v>0</v>
      </c>
      <c r="I33" s="120">
        <f>табл3!I43</f>
        <v>0</v>
      </c>
      <c r="J33" s="120">
        <f>табл3!J43</f>
        <v>0</v>
      </c>
      <c r="K33" s="120">
        <f>табл3!K43</f>
        <v>0</v>
      </c>
      <c r="L33" s="120">
        <f>табл3!L43</f>
        <v>0</v>
      </c>
      <c r="M33" s="120">
        <f>табл3!M43</f>
        <v>0</v>
      </c>
      <c r="N33" s="177">
        <f>табл3!N43</f>
        <v>0</v>
      </c>
      <c r="O33" s="144">
        <f t="shared" si="6"/>
        <v>0</v>
      </c>
      <c r="P33" s="177">
        <f t="shared" si="7"/>
        <v>0</v>
      </c>
      <c r="Q33" s="129">
        <f t="shared" si="0"/>
        <v>0</v>
      </c>
      <c r="R33" s="129">
        <f t="shared" si="1"/>
        <v>0</v>
      </c>
      <c r="S33" s="129">
        <f t="shared" si="2"/>
        <v>0</v>
      </c>
      <c r="T33" s="129">
        <f t="shared" si="3"/>
        <v>0</v>
      </c>
      <c r="U33" s="129">
        <f t="shared" si="4"/>
        <v>0</v>
      </c>
      <c r="V33" s="181">
        <f t="shared" si="5"/>
        <v>0</v>
      </c>
      <c r="W33" s="129">
        <f t="shared" si="8"/>
        <v>0</v>
      </c>
      <c r="X33" s="134">
        <f t="shared" si="9"/>
        <v>0</v>
      </c>
      <c r="Y33" s="144">
        <f>(IF(H33&gt;G33,табл1!G43*H33,0)+IF(J33&gt;I33,табл1!I43*J33,0)+IF(L33&gt;K33,табл1!K43*L33,0))*табл1!$N$16</f>
        <v>0</v>
      </c>
      <c r="Z33" s="129">
        <f>(IF(табл1!G43*R33*табл1!$N$16&lt;0,табл1!G43*R33*табл1!$N$16,0))+(IF(табл1!I43*T33*табл1!$N$16&lt;0,табл1!I43*T33*табл1!$N$16,0))+(IF(табл1!K43*V33*табл1!$N$16&lt;0,табл1!K43*V33*табл1!$N$16,0))</f>
        <v>0</v>
      </c>
      <c r="AA33" s="147"/>
      <c r="AB33" s="134">
        <f>(IF(табл1!G43*R33*табл1!$N$16&gt;0,табл1!G43*R33*табл1!$N$16,0))+(IF(табл1!I43*T33*табл1!$N$16&gt;0,табл1!I43*T33*табл1!$N$16,0))+(IF(табл1!K43*V33*табл1!$N$16&gt;0,табл1!K43*V33*табл1!$N$16,0))</f>
        <v>0</v>
      </c>
      <c r="AC33" s="91"/>
      <c r="AD33" s="91"/>
      <c r="AE33" s="91"/>
      <c r="AF33" s="100"/>
      <c r="AG33" s="100"/>
      <c r="AH33" s="100"/>
      <c r="AI33" s="100"/>
    </row>
    <row r="34" spans="1:35" ht="25.5">
      <c r="A34" s="117" t="s">
        <v>14</v>
      </c>
      <c r="B34" s="121" t="s">
        <v>48</v>
      </c>
      <c r="C34" s="123">
        <f>табл3!C44</f>
        <v>0</v>
      </c>
      <c r="D34" s="124">
        <f>табл3!D44</f>
        <v>0</v>
      </c>
      <c r="E34" s="123">
        <f>табл3!E44</f>
        <v>0</v>
      </c>
      <c r="F34" s="124">
        <f>табл3!F44</f>
        <v>0</v>
      </c>
      <c r="G34" s="123">
        <f>табл3!G44</f>
        <v>0</v>
      </c>
      <c r="H34" s="120">
        <f>табл3!H44</f>
        <v>0</v>
      </c>
      <c r="I34" s="120">
        <f>табл3!I44</f>
        <v>0</v>
      </c>
      <c r="J34" s="120">
        <f>табл3!J44</f>
        <v>0</v>
      </c>
      <c r="K34" s="120">
        <f>табл3!K44</f>
        <v>0</v>
      </c>
      <c r="L34" s="120">
        <f>табл3!L44</f>
        <v>0</v>
      </c>
      <c r="M34" s="120">
        <f>табл3!M44</f>
        <v>0</v>
      </c>
      <c r="N34" s="177">
        <f>табл3!N44</f>
        <v>0</v>
      </c>
      <c r="O34" s="144">
        <f t="shared" si="6"/>
        <v>0</v>
      </c>
      <c r="P34" s="177">
        <f t="shared" si="7"/>
        <v>0</v>
      </c>
      <c r="Q34" s="129">
        <f t="shared" si="0"/>
        <v>0</v>
      </c>
      <c r="R34" s="129">
        <f t="shared" si="1"/>
        <v>0</v>
      </c>
      <c r="S34" s="129">
        <f t="shared" si="2"/>
        <v>0</v>
      </c>
      <c r="T34" s="129">
        <f t="shared" si="3"/>
        <v>0</v>
      </c>
      <c r="U34" s="129">
        <f t="shared" si="4"/>
        <v>0</v>
      </c>
      <c r="V34" s="181">
        <f t="shared" si="5"/>
        <v>0</v>
      </c>
      <c r="W34" s="129">
        <f t="shared" si="8"/>
        <v>0</v>
      </c>
      <c r="X34" s="134">
        <f t="shared" si="9"/>
        <v>0</v>
      </c>
      <c r="Y34" s="144">
        <f>(IF(H34&gt;G34,табл1!G44*H34,0)+IF(J34&gt;I34,табл1!I44*J34,0)+IF(L34&gt;K34,табл1!K44*L34,0))*табл1!$N$16</f>
        <v>0</v>
      </c>
      <c r="Z34" s="129">
        <f>(IF(табл1!G44*R34*табл1!$N$16&lt;0,табл1!G44*R34*табл1!$N$16,0))+(IF(табл1!I44*T34*табл1!$N$16&lt;0,табл1!I44*T34*табл1!$N$16,0))+(IF(табл1!K44*V34*табл1!$N$16&lt;0,табл1!K44*V34*табл1!$N$16,0))</f>
        <v>0</v>
      </c>
      <c r="AA34" s="147"/>
      <c r="AB34" s="134">
        <f>(IF(табл1!G44*R34*табл1!$N$16&gt;0,табл1!G44*R34*табл1!$N$16,0))+(IF(табл1!I44*T34*табл1!$N$16&gt;0,табл1!I44*T34*табл1!$N$16,0))+(IF(табл1!K44*V34*табл1!$N$16&gt;0,табл1!K44*V34*табл1!$N$16,0))</f>
        <v>0</v>
      </c>
      <c r="AC34" s="91"/>
      <c r="AD34" s="91"/>
      <c r="AE34" s="91"/>
      <c r="AF34" s="100"/>
      <c r="AG34" s="100"/>
      <c r="AH34" s="100"/>
      <c r="AI34" s="100"/>
    </row>
    <row r="35" spans="1:35" ht="12.75">
      <c r="A35" s="118" t="s">
        <v>15</v>
      </c>
      <c r="B35" s="121" t="s">
        <v>49</v>
      </c>
      <c r="C35" s="123">
        <f>табл3!C45</f>
        <v>0</v>
      </c>
      <c r="D35" s="124">
        <f>табл3!D45</f>
        <v>0</v>
      </c>
      <c r="E35" s="123">
        <f>табл3!E45</f>
        <v>0</v>
      </c>
      <c r="F35" s="124">
        <f>табл3!F45</f>
        <v>0</v>
      </c>
      <c r="G35" s="123">
        <f>табл3!G45</f>
        <v>0</v>
      </c>
      <c r="H35" s="120">
        <f>табл3!H45</f>
        <v>0</v>
      </c>
      <c r="I35" s="120">
        <f>табл3!I45</f>
        <v>0</v>
      </c>
      <c r="J35" s="120">
        <f>табл3!J45</f>
        <v>0</v>
      </c>
      <c r="K35" s="120">
        <f>табл3!K45</f>
        <v>0</v>
      </c>
      <c r="L35" s="120">
        <f>табл3!L45</f>
        <v>0</v>
      </c>
      <c r="M35" s="120">
        <f>табл3!M45</f>
        <v>0</v>
      </c>
      <c r="N35" s="177">
        <f>табл3!N45</f>
        <v>0</v>
      </c>
      <c r="O35" s="144">
        <f t="shared" si="6"/>
        <v>0</v>
      </c>
      <c r="P35" s="177">
        <f t="shared" si="7"/>
        <v>0</v>
      </c>
      <c r="Q35" s="129">
        <f t="shared" si="0"/>
        <v>0</v>
      </c>
      <c r="R35" s="129">
        <f t="shared" si="1"/>
        <v>0</v>
      </c>
      <c r="S35" s="129">
        <f t="shared" si="2"/>
        <v>0</v>
      </c>
      <c r="T35" s="129">
        <f t="shared" si="3"/>
        <v>0</v>
      </c>
      <c r="U35" s="129">
        <f t="shared" si="4"/>
        <v>0</v>
      </c>
      <c r="V35" s="181">
        <f t="shared" si="5"/>
        <v>0</v>
      </c>
      <c r="W35" s="129">
        <f t="shared" si="8"/>
        <v>0</v>
      </c>
      <c r="X35" s="134">
        <f t="shared" si="9"/>
        <v>0</v>
      </c>
      <c r="Y35" s="144">
        <f>(IF(H35&gt;G35,табл1!G45*H35,0)+IF(J35&gt;I35,табл1!I45*J35,0)+IF(L35&gt;K35,табл1!K45*L35,0))*табл1!$N$16</f>
        <v>0</v>
      </c>
      <c r="Z35" s="129">
        <f>(IF(табл1!G45*R35*табл1!$N$16&lt;0,табл1!G45*R35*табл1!$N$16,0))+(IF(табл1!I45*T35*табл1!$N$16&lt;0,табл1!I45*T35*табл1!$N$16,0))+(IF(табл1!K45*V35*табл1!$N$16&lt;0,табл1!K45*V35*табл1!$N$16,0))</f>
        <v>0</v>
      </c>
      <c r="AA35" s="147"/>
      <c r="AB35" s="134">
        <f>(IF(табл1!G45*R35*табл1!$N$16&gt;0,табл1!G45*R35*табл1!$N$16,0))+(IF(табл1!I45*T35*табл1!$N$16&gt;0,табл1!I45*T35*табл1!$N$16,0))+(IF(табл1!K45*V35*табл1!$N$16&gt;0,табл1!K45*V35*табл1!$N$16,0))</f>
        <v>0</v>
      </c>
      <c r="AC35" s="91"/>
      <c r="AD35" s="91"/>
      <c r="AE35" s="91"/>
      <c r="AF35" s="100"/>
      <c r="AG35" s="100"/>
      <c r="AH35" s="100"/>
      <c r="AI35" s="100"/>
    </row>
    <row r="36" spans="1:35" ht="26.25" customHeight="1" thickBot="1">
      <c r="A36" s="117" t="s">
        <v>16</v>
      </c>
      <c r="B36" s="122" t="s">
        <v>50</v>
      </c>
      <c r="C36" s="125">
        <f>табл3!C46</f>
        <v>0</v>
      </c>
      <c r="D36" s="126">
        <f>табл3!D46</f>
        <v>0</v>
      </c>
      <c r="E36" s="125">
        <f>табл3!E46</f>
        <v>0</v>
      </c>
      <c r="F36" s="126">
        <f>табл3!F46</f>
        <v>0</v>
      </c>
      <c r="G36" s="125">
        <f>табл3!G46</f>
        <v>0</v>
      </c>
      <c r="H36" s="135">
        <f>табл3!H46</f>
        <v>0</v>
      </c>
      <c r="I36" s="135">
        <f>табл3!I46</f>
        <v>0</v>
      </c>
      <c r="J36" s="135">
        <f>табл3!J46</f>
        <v>0</v>
      </c>
      <c r="K36" s="135">
        <f>табл3!K46</f>
        <v>0</v>
      </c>
      <c r="L36" s="135">
        <f>табл3!L46</f>
        <v>0</v>
      </c>
      <c r="M36" s="135">
        <f>табл3!M46</f>
        <v>0</v>
      </c>
      <c r="N36" s="183">
        <f>табл3!N46</f>
        <v>0</v>
      </c>
      <c r="O36" s="145">
        <f t="shared" si="6"/>
        <v>0</v>
      </c>
      <c r="P36" s="183">
        <f t="shared" si="7"/>
        <v>0</v>
      </c>
      <c r="Q36" s="136">
        <f t="shared" si="0"/>
        <v>0</v>
      </c>
      <c r="R36" s="136">
        <f t="shared" si="1"/>
        <v>0</v>
      </c>
      <c r="S36" s="136">
        <f t="shared" si="2"/>
        <v>0</v>
      </c>
      <c r="T36" s="136">
        <f t="shared" si="3"/>
        <v>0</v>
      </c>
      <c r="U36" s="136">
        <f t="shared" si="4"/>
        <v>0</v>
      </c>
      <c r="V36" s="182">
        <f t="shared" si="5"/>
        <v>0</v>
      </c>
      <c r="W36" s="136">
        <f t="shared" si="8"/>
        <v>0</v>
      </c>
      <c r="X36" s="137">
        <f t="shared" si="9"/>
        <v>0</v>
      </c>
      <c r="Y36" s="145">
        <f>(IF(H36&gt;G36,табл1!G46*H36,0)+IF(J36&gt;I36,табл1!I46*J36,0)+IF(L36&gt;K36,табл1!K46*L36,0))*табл1!$N$16</f>
        <v>0</v>
      </c>
      <c r="Z36" s="136">
        <f>(IF(табл1!G46*R36*табл1!$N$16&lt;0,табл1!G46*R36*табл1!$N$16,0))+(IF(табл1!I46*T36*табл1!$N$16&lt;0,табл1!I46*T36*табл1!$N$16,0))+(IF(табл1!K46*V36*табл1!$N$16&lt;0,табл1!K46*V36*табл1!$N$16,0))</f>
        <v>0</v>
      </c>
      <c r="AA36" s="148"/>
      <c r="AB36" s="137">
        <f>(IF(табл1!G46*R36*табл1!$N$16&gt;0,табл1!G46*R36*табл1!$N$16,0))+(IF(табл1!I46*T36*табл1!$N$16&gt;0,табл1!I46*T36*табл1!$N$16,0))+(IF(табл1!K46*V36*табл1!$N$16&gt;0,табл1!K46*V36*табл1!$N$16,0))</f>
        <v>0</v>
      </c>
      <c r="AC36" s="91"/>
      <c r="AD36" s="91"/>
      <c r="AE36" s="91"/>
      <c r="AF36" s="100"/>
      <c r="AG36" s="100"/>
      <c r="AH36" s="100"/>
      <c r="AI36" s="100"/>
    </row>
    <row r="37" spans="1:31" ht="18.75" customHeight="1" thickBot="1">
      <c r="A37" s="102" t="s">
        <v>98</v>
      </c>
      <c r="B37" s="149"/>
      <c r="C37" s="149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1"/>
      <c r="Z37" s="150"/>
      <c r="AA37" s="151"/>
      <c r="AB37" s="151"/>
      <c r="AC37" s="91"/>
      <c r="AD37" s="91"/>
      <c r="AE37" s="91"/>
    </row>
    <row r="38" spans="1:4" ht="12.75">
      <c r="A38" s="103"/>
      <c r="B38" s="104"/>
      <c r="C38" s="104"/>
      <c r="D38" s="104"/>
    </row>
    <row r="39" spans="1:4" ht="12.75">
      <c r="A39" s="103"/>
      <c r="B39" s="105"/>
      <c r="C39" s="105"/>
      <c r="D39" s="105"/>
    </row>
    <row r="40" spans="1:4" ht="12.75">
      <c r="A40" s="103"/>
      <c r="B40" s="103"/>
      <c r="C40" s="103"/>
      <c r="D40" s="103"/>
    </row>
    <row r="41" spans="1:4" ht="12.75">
      <c r="A41" s="103"/>
      <c r="B41" s="103"/>
      <c r="C41" s="103"/>
      <c r="D41" s="103"/>
    </row>
    <row r="42" spans="1:4" ht="12.75">
      <c r="A42" s="103"/>
      <c r="B42" s="103"/>
      <c r="C42" s="103"/>
      <c r="D42" s="103"/>
    </row>
    <row r="43" spans="1:4" ht="12.75">
      <c r="A43" s="103"/>
      <c r="B43" s="103"/>
      <c r="C43" s="103"/>
      <c r="D43" s="103"/>
    </row>
    <row r="44" spans="1:4" ht="12.75">
      <c r="A44" s="103"/>
      <c r="B44" s="103"/>
      <c r="C44" s="103"/>
      <c r="D44" s="103"/>
    </row>
    <row r="45" spans="1:4" ht="12.75">
      <c r="A45" s="103"/>
      <c r="B45" s="103"/>
      <c r="C45" s="103"/>
      <c r="D45" s="103"/>
    </row>
    <row r="46" spans="1:4" ht="12.75">
      <c r="A46" s="103"/>
      <c r="B46" s="103"/>
      <c r="C46" s="103"/>
      <c r="D46" s="103"/>
    </row>
    <row r="47" spans="1:4" ht="12.75">
      <c r="A47" s="103"/>
      <c r="B47" s="103"/>
      <c r="C47" s="103"/>
      <c r="D47" s="103"/>
    </row>
    <row r="48" spans="1:4" ht="12.75">
      <c r="A48" s="103"/>
      <c r="B48" s="103"/>
      <c r="C48" s="103"/>
      <c r="D48" s="103"/>
    </row>
    <row r="49" spans="1:4" ht="12.75">
      <c r="A49" s="103"/>
      <c r="B49" s="103"/>
      <c r="C49" s="103"/>
      <c r="D49" s="103"/>
    </row>
    <row r="50" spans="1:4" ht="12.75">
      <c r="A50" s="103"/>
      <c r="B50" s="103"/>
      <c r="C50" s="103"/>
      <c r="D50" s="103"/>
    </row>
    <row r="51" spans="1:4" ht="12.75">
      <c r="A51" s="103"/>
      <c r="B51" s="103"/>
      <c r="C51" s="103"/>
      <c r="D51" s="103"/>
    </row>
    <row r="52" spans="1:4" ht="12.75">
      <c r="A52" s="103"/>
      <c r="B52" s="103"/>
      <c r="C52" s="103"/>
      <c r="D52" s="103"/>
    </row>
    <row r="53" spans="1:4" ht="12.75">
      <c r="A53" s="103"/>
      <c r="B53" s="103"/>
      <c r="C53" s="103"/>
      <c r="D53" s="103"/>
    </row>
    <row r="54" spans="1:4" ht="12.75">
      <c r="A54" s="103"/>
      <c r="B54" s="103"/>
      <c r="C54" s="103"/>
      <c r="D54" s="103"/>
    </row>
    <row r="55" spans="1:4" ht="12.75">
      <c r="A55" s="103"/>
      <c r="B55" s="103"/>
      <c r="C55" s="103"/>
      <c r="D55" s="103"/>
    </row>
    <row r="56" spans="1:4" ht="12.75">
      <c r="A56" s="103"/>
      <c r="B56" s="103"/>
      <c r="C56" s="103"/>
      <c r="D56" s="103"/>
    </row>
    <row r="57" spans="1:4" ht="12.75">
      <c r="A57" s="103"/>
      <c r="B57" s="103"/>
      <c r="C57" s="103"/>
      <c r="D57" s="103"/>
    </row>
    <row r="58" spans="1:4" ht="12.75">
      <c r="A58" s="103"/>
      <c r="B58" s="103"/>
      <c r="C58" s="103"/>
      <c r="D58" s="103"/>
    </row>
  </sheetData>
  <sheetProtection password="E972" sheet="1"/>
  <mergeCells count="33">
    <mergeCell ref="W8:X8"/>
    <mergeCell ref="W9:W12"/>
    <mergeCell ref="X9:X12"/>
    <mergeCell ref="U9:U12"/>
    <mergeCell ref="V9:V12"/>
    <mergeCell ref="R9:R12"/>
    <mergeCell ref="S9:S12"/>
    <mergeCell ref="A2:AB2"/>
    <mergeCell ref="A3:AB3"/>
    <mergeCell ref="Y5:AA5"/>
    <mergeCell ref="Q8:R8"/>
    <mergeCell ref="S8:T8"/>
    <mergeCell ref="M11:N11"/>
    <mergeCell ref="C8:N8"/>
    <mergeCell ref="O8:P8"/>
    <mergeCell ref="O9:O12"/>
    <mergeCell ref="P9:P12"/>
    <mergeCell ref="AB8:AB12"/>
    <mergeCell ref="C9:D11"/>
    <mergeCell ref="U8:V8"/>
    <mergeCell ref="Q9:Q12"/>
    <mergeCell ref="Y8:Y12"/>
    <mergeCell ref="Z8:Z12"/>
    <mergeCell ref="AA8:AA12"/>
    <mergeCell ref="E10:F11"/>
    <mergeCell ref="G10:N10"/>
    <mergeCell ref="G11:H11"/>
    <mergeCell ref="I11:J11"/>
    <mergeCell ref="E9:N9"/>
    <mergeCell ref="T9:T12"/>
    <mergeCell ref="A8:A12"/>
    <mergeCell ref="B8:B12"/>
    <mergeCell ref="K11:L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T53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27.57421875" style="90" customWidth="1"/>
    <col min="2" max="2" width="6.421875" style="90" customWidth="1"/>
    <col min="3" max="3" width="7.7109375" style="90" customWidth="1"/>
    <col min="4" max="4" width="7.421875" style="90" customWidth="1"/>
    <col min="5" max="5" width="6.7109375" style="90" customWidth="1"/>
    <col min="6" max="6" width="8.00390625" style="90" customWidth="1"/>
    <col min="7" max="7" width="7.57421875" style="90" customWidth="1"/>
    <col min="8" max="8" width="6.8515625" style="90" customWidth="1"/>
    <col min="9" max="9" width="8.421875" style="90" customWidth="1"/>
    <col min="10" max="10" width="7.421875" style="90" customWidth="1"/>
    <col min="11" max="11" width="6.8515625" style="90" customWidth="1"/>
    <col min="12" max="12" width="9.00390625" style="90" customWidth="1"/>
    <col min="13" max="13" width="8.00390625" style="90" customWidth="1"/>
    <col min="14" max="14" width="7.140625" style="90" customWidth="1"/>
    <col min="15" max="15" width="8.421875" style="90" customWidth="1"/>
    <col min="16" max="16" width="7.57421875" style="90" customWidth="1"/>
    <col min="17" max="17" width="6.8515625" style="90" customWidth="1"/>
    <col min="18" max="18" width="8.140625" style="90" customWidth="1"/>
    <col min="19" max="19" width="8.28125" style="90" customWidth="1"/>
    <col min="20" max="20" width="6.8515625" style="90" customWidth="1"/>
    <col min="21" max="16384" width="9.140625" style="90" customWidth="1"/>
  </cols>
  <sheetData>
    <row r="1" spans="1:19" ht="15.75" customHeight="1">
      <c r="A1" s="249" t="s">
        <v>125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ht="6.75" customHeight="1" thickBot="1">
      <c r="A2" s="106"/>
    </row>
    <row r="3" spans="1:20" ht="13.5" customHeight="1" thickBot="1">
      <c r="A3" s="234" t="s">
        <v>90</v>
      </c>
      <c r="B3" s="231" t="s">
        <v>91</v>
      </c>
      <c r="C3" s="252" t="s">
        <v>126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51"/>
    </row>
    <row r="4" spans="1:20" ht="13.5" customHeight="1" thickBot="1">
      <c r="A4" s="235"/>
      <c r="B4" s="232"/>
      <c r="C4" s="239" t="s">
        <v>5</v>
      </c>
      <c r="D4" s="254"/>
      <c r="E4" s="240"/>
      <c r="F4" s="252" t="s">
        <v>100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51"/>
    </row>
    <row r="5" spans="1:20" s="94" customFormat="1" ht="15.75" customHeight="1" thickBot="1">
      <c r="A5" s="235"/>
      <c r="B5" s="232"/>
      <c r="C5" s="239"/>
      <c r="D5" s="254"/>
      <c r="E5" s="240"/>
      <c r="F5" s="235" t="s">
        <v>4</v>
      </c>
      <c r="G5" s="256"/>
      <c r="H5" s="257"/>
      <c r="I5" s="228" t="s">
        <v>95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29"/>
    </row>
    <row r="6" spans="1:20" s="94" customFormat="1" ht="15.75" customHeight="1" thickBot="1">
      <c r="A6" s="235"/>
      <c r="B6" s="232"/>
      <c r="C6" s="241"/>
      <c r="D6" s="255"/>
      <c r="E6" s="242"/>
      <c r="F6" s="236"/>
      <c r="G6" s="253"/>
      <c r="H6" s="247"/>
      <c r="I6" s="236" t="s">
        <v>63</v>
      </c>
      <c r="J6" s="253"/>
      <c r="K6" s="247"/>
      <c r="L6" s="236" t="s">
        <v>89</v>
      </c>
      <c r="M6" s="253"/>
      <c r="N6" s="247"/>
      <c r="O6" s="236" t="s">
        <v>65</v>
      </c>
      <c r="P6" s="253"/>
      <c r="Q6" s="247"/>
      <c r="R6" s="228" t="s">
        <v>96</v>
      </c>
      <c r="S6" s="248"/>
      <c r="T6" s="229"/>
    </row>
    <row r="7" spans="1:20" s="94" customFormat="1" ht="44.25" customHeight="1" thickBot="1">
      <c r="A7" s="236"/>
      <c r="B7" s="233"/>
      <c r="C7" s="107" t="s">
        <v>109</v>
      </c>
      <c r="D7" s="107" t="s">
        <v>110</v>
      </c>
      <c r="E7" s="107" t="s">
        <v>103</v>
      </c>
      <c r="F7" s="107" t="s">
        <v>109</v>
      </c>
      <c r="G7" s="107" t="s">
        <v>111</v>
      </c>
      <c r="H7" s="107" t="s">
        <v>103</v>
      </c>
      <c r="I7" s="107" t="s">
        <v>109</v>
      </c>
      <c r="J7" s="107" t="s">
        <v>110</v>
      </c>
      <c r="K7" s="107" t="s">
        <v>103</v>
      </c>
      <c r="L7" s="107" t="s">
        <v>109</v>
      </c>
      <c r="M7" s="107" t="s">
        <v>110</v>
      </c>
      <c r="N7" s="107" t="s">
        <v>103</v>
      </c>
      <c r="O7" s="107" t="s">
        <v>109</v>
      </c>
      <c r="P7" s="107" t="s">
        <v>110</v>
      </c>
      <c r="Q7" s="107" t="s">
        <v>103</v>
      </c>
      <c r="R7" s="107" t="s">
        <v>109</v>
      </c>
      <c r="S7" s="107" t="s">
        <v>112</v>
      </c>
      <c r="T7" s="107" t="s">
        <v>103</v>
      </c>
    </row>
    <row r="8" spans="1:20" ht="13.5" thickBot="1">
      <c r="A8" s="108" t="s">
        <v>61</v>
      </c>
      <c r="B8" s="127" t="s">
        <v>62</v>
      </c>
      <c r="C8" s="109">
        <v>1</v>
      </c>
      <c r="D8" s="127">
        <v>2</v>
      </c>
      <c r="E8" s="127">
        <v>3</v>
      </c>
      <c r="F8" s="95">
        <v>4</v>
      </c>
      <c r="G8" s="153">
        <v>5</v>
      </c>
      <c r="H8" s="95">
        <v>6</v>
      </c>
      <c r="I8" s="95">
        <v>7</v>
      </c>
      <c r="J8" s="153">
        <v>8</v>
      </c>
      <c r="K8" s="95">
        <v>9</v>
      </c>
      <c r="L8" s="95">
        <v>10</v>
      </c>
      <c r="M8" s="153">
        <v>11</v>
      </c>
      <c r="N8" s="95">
        <v>12</v>
      </c>
      <c r="O8" s="95">
        <v>13</v>
      </c>
      <c r="P8" s="153">
        <v>14</v>
      </c>
      <c r="Q8" s="95">
        <v>15</v>
      </c>
      <c r="R8" s="95">
        <v>16</v>
      </c>
      <c r="S8" s="153">
        <v>17</v>
      </c>
      <c r="T8" s="95">
        <v>18</v>
      </c>
    </row>
    <row r="9" spans="1:20" ht="12.75">
      <c r="A9" s="139" t="s">
        <v>97</v>
      </c>
      <c r="B9" s="128" t="s">
        <v>101</v>
      </c>
      <c r="C9" s="166"/>
      <c r="D9" s="131">
        <f>табл3!D24</f>
        <v>0</v>
      </c>
      <c r="E9" s="140">
        <f>C9-D9</f>
        <v>0</v>
      </c>
      <c r="F9" s="166"/>
      <c r="G9" s="131">
        <f>табл3!F24</f>
        <v>0</v>
      </c>
      <c r="H9" s="154">
        <f>F9-G9</f>
        <v>0</v>
      </c>
      <c r="I9" s="166"/>
      <c r="J9" s="131">
        <f>табл3!H24</f>
        <v>0</v>
      </c>
      <c r="K9" s="140">
        <f>I9-J9</f>
        <v>0</v>
      </c>
      <c r="L9" s="166"/>
      <c r="M9" s="131">
        <f>табл3!J24</f>
        <v>0</v>
      </c>
      <c r="N9" s="140">
        <f>L9-M9</f>
        <v>0</v>
      </c>
      <c r="O9" s="166"/>
      <c r="P9" s="131">
        <f>табл3!L24</f>
        <v>0</v>
      </c>
      <c r="Q9" s="140">
        <f>O9-P9</f>
        <v>0</v>
      </c>
      <c r="R9" s="170"/>
      <c r="S9" s="131">
        <f>табл3!N24</f>
        <v>0</v>
      </c>
      <c r="T9" s="154">
        <f>R9-S9</f>
        <v>0</v>
      </c>
    </row>
    <row r="10" spans="1:20" ht="55.5" customHeight="1">
      <c r="A10" s="138" t="s">
        <v>76</v>
      </c>
      <c r="B10" s="128" t="s">
        <v>30</v>
      </c>
      <c r="C10" s="167"/>
      <c r="D10" s="120">
        <f>табл3!D25</f>
        <v>0</v>
      </c>
      <c r="E10" s="124">
        <f aca="true" t="shared" si="0" ref="E10:E31">C10-D10</f>
        <v>0</v>
      </c>
      <c r="F10" s="167"/>
      <c r="G10" s="120">
        <f>табл3!F25</f>
        <v>0</v>
      </c>
      <c r="H10" s="155">
        <f>F10-G10</f>
        <v>0</v>
      </c>
      <c r="I10" s="167"/>
      <c r="J10" s="120">
        <f>табл3!H25</f>
        <v>0</v>
      </c>
      <c r="K10" s="124">
        <f>I10-J10</f>
        <v>0</v>
      </c>
      <c r="L10" s="167"/>
      <c r="M10" s="120">
        <f>табл3!J25</f>
        <v>0</v>
      </c>
      <c r="N10" s="124">
        <f>L10-M10</f>
        <v>0</v>
      </c>
      <c r="O10" s="167"/>
      <c r="P10" s="120">
        <f>табл3!L25</f>
        <v>0</v>
      </c>
      <c r="Q10" s="124">
        <f>O10-P10</f>
        <v>0</v>
      </c>
      <c r="R10" s="171"/>
      <c r="S10" s="120">
        <f>табл3!N25</f>
        <v>0</v>
      </c>
      <c r="T10" s="155">
        <f>R10-S10</f>
        <v>0</v>
      </c>
    </row>
    <row r="11" spans="1:20" ht="25.5">
      <c r="A11" s="110" t="s">
        <v>77</v>
      </c>
      <c r="B11" s="121" t="s">
        <v>31</v>
      </c>
      <c r="C11" s="167"/>
      <c r="D11" s="120">
        <f>табл3!D26</f>
        <v>0</v>
      </c>
      <c r="E11" s="124">
        <f t="shared" si="0"/>
        <v>0</v>
      </c>
      <c r="F11" s="167"/>
      <c r="G11" s="120">
        <f>табл3!F26</f>
        <v>0</v>
      </c>
      <c r="H11" s="155">
        <f aca="true" t="shared" si="1" ref="H11:H31">F11-G11</f>
        <v>0</v>
      </c>
      <c r="I11" s="167"/>
      <c r="J11" s="120">
        <f>табл3!H26</f>
        <v>0</v>
      </c>
      <c r="K11" s="124">
        <f aca="true" t="shared" si="2" ref="K11:K31">I11-J11</f>
        <v>0</v>
      </c>
      <c r="L11" s="167"/>
      <c r="M11" s="120">
        <f>табл3!J26</f>
        <v>0</v>
      </c>
      <c r="N11" s="124">
        <f aca="true" t="shared" si="3" ref="N11:N31">L11-M11</f>
        <v>0</v>
      </c>
      <c r="O11" s="167"/>
      <c r="P11" s="120">
        <f>табл3!L26</f>
        <v>0</v>
      </c>
      <c r="Q11" s="124">
        <f aca="true" t="shared" si="4" ref="Q11:Q31">O11-P11</f>
        <v>0</v>
      </c>
      <c r="R11" s="171"/>
      <c r="S11" s="120">
        <f>табл3!N26</f>
        <v>0</v>
      </c>
      <c r="T11" s="155">
        <f aca="true" t="shared" si="5" ref="T11:T31">R11-S11</f>
        <v>0</v>
      </c>
    </row>
    <row r="12" spans="1:20" ht="12.75">
      <c r="A12" s="111" t="s">
        <v>57</v>
      </c>
      <c r="B12" s="121" t="s">
        <v>32</v>
      </c>
      <c r="C12" s="167"/>
      <c r="D12" s="120">
        <f>табл3!D27</f>
        <v>0</v>
      </c>
      <c r="E12" s="124">
        <f t="shared" si="0"/>
        <v>0</v>
      </c>
      <c r="F12" s="167"/>
      <c r="G12" s="120">
        <f>табл3!F27</f>
        <v>0</v>
      </c>
      <c r="H12" s="155">
        <f t="shared" si="1"/>
        <v>0</v>
      </c>
      <c r="I12" s="167"/>
      <c r="J12" s="120">
        <f>табл3!H27</f>
        <v>0</v>
      </c>
      <c r="K12" s="124">
        <f t="shared" si="2"/>
        <v>0</v>
      </c>
      <c r="L12" s="167"/>
      <c r="M12" s="120">
        <f>табл3!J27</f>
        <v>0</v>
      </c>
      <c r="N12" s="124">
        <f t="shared" si="3"/>
        <v>0</v>
      </c>
      <c r="O12" s="167"/>
      <c r="P12" s="120">
        <f>табл3!L27</f>
        <v>0</v>
      </c>
      <c r="Q12" s="124">
        <f t="shared" si="4"/>
        <v>0</v>
      </c>
      <c r="R12" s="171"/>
      <c r="S12" s="120">
        <f>табл3!N27</f>
        <v>0</v>
      </c>
      <c r="T12" s="155">
        <f t="shared" si="5"/>
        <v>0</v>
      </c>
    </row>
    <row r="13" spans="1:20" ht="25.5">
      <c r="A13" s="110" t="s">
        <v>0</v>
      </c>
      <c r="B13" s="121" t="s">
        <v>33</v>
      </c>
      <c r="C13" s="167"/>
      <c r="D13" s="120">
        <f>табл3!D28</f>
        <v>0</v>
      </c>
      <c r="E13" s="124">
        <f t="shared" si="0"/>
        <v>0</v>
      </c>
      <c r="F13" s="167"/>
      <c r="G13" s="120">
        <f>табл3!F28</f>
        <v>0</v>
      </c>
      <c r="H13" s="155">
        <f t="shared" si="1"/>
        <v>0</v>
      </c>
      <c r="I13" s="167"/>
      <c r="J13" s="120">
        <f>табл3!H28</f>
        <v>0</v>
      </c>
      <c r="K13" s="124">
        <f t="shared" si="2"/>
        <v>0</v>
      </c>
      <c r="L13" s="167"/>
      <c r="M13" s="120">
        <f>табл3!J28</f>
        <v>0</v>
      </c>
      <c r="N13" s="124">
        <f t="shared" si="3"/>
        <v>0</v>
      </c>
      <c r="O13" s="167"/>
      <c r="P13" s="120">
        <f>табл3!L28</f>
        <v>0</v>
      </c>
      <c r="Q13" s="124">
        <f t="shared" si="4"/>
        <v>0</v>
      </c>
      <c r="R13" s="171"/>
      <c r="S13" s="120">
        <f>табл3!N28</f>
        <v>0</v>
      </c>
      <c r="T13" s="155">
        <f t="shared" si="5"/>
        <v>0</v>
      </c>
    </row>
    <row r="14" spans="1:20" ht="16.5" customHeight="1">
      <c r="A14" s="111" t="s">
        <v>1</v>
      </c>
      <c r="B14" s="121" t="s">
        <v>34</v>
      </c>
      <c r="C14" s="167"/>
      <c r="D14" s="120">
        <f>табл3!D29</f>
        <v>0</v>
      </c>
      <c r="E14" s="124">
        <f t="shared" si="0"/>
        <v>0</v>
      </c>
      <c r="F14" s="167"/>
      <c r="G14" s="120">
        <f>табл3!F29</f>
        <v>0</v>
      </c>
      <c r="H14" s="155">
        <f t="shared" si="1"/>
        <v>0</v>
      </c>
      <c r="I14" s="167"/>
      <c r="J14" s="120">
        <f>табл3!H29</f>
        <v>0</v>
      </c>
      <c r="K14" s="124">
        <f t="shared" si="2"/>
        <v>0</v>
      </c>
      <c r="L14" s="167"/>
      <c r="M14" s="120">
        <f>табл3!J29</f>
        <v>0</v>
      </c>
      <c r="N14" s="124">
        <f t="shared" si="3"/>
        <v>0</v>
      </c>
      <c r="O14" s="167"/>
      <c r="P14" s="120">
        <f>табл3!L29</f>
        <v>0</v>
      </c>
      <c r="Q14" s="124">
        <f t="shared" si="4"/>
        <v>0</v>
      </c>
      <c r="R14" s="171"/>
      <c r="S14" s="120">
        <f>табл3!N29</f>
        <v>0</v>
      </c>
      <c r="T14" s="155">
        <f t="shared" si="5"/>
        <v>0</v>
      </c>
    </row>
    <row r="15" spans="1:20" ht="38.25" customHeight="1">
      <c r="A15" s="112" t="s">
        <v>53</v>
      </c>
      <c r="B15" s="121" t="s">
        <v>35</v>
      </c>
      <c r="C15" s="167"/>
      <c r="D15" s="120">
        <f>табл3!D30</f>
        <v>0</v>
      </c>
      <c r="E15" s="124">
        <f t="shared" si="0"/>
        <v>0</v>
      </c>
      <c r="F15" s="167"/>
      <c r="G15" s="120">
        <f>табл3!F30</f>
        <v>0</v>
      </c>
      <c r="H15" s="155">
        <f t="shared" si="1"/>
        <v>0</v>
      </c>
      <c r="I15" s="167"/>
      <c r="J15" s="120">
        <f>табл3!H30</f>
        <v>0</v>
      </c>
      <c r="K15" s="124">
        <f t="shared" si="2"/>
        <v>0</v>
      </c>
      <c r="L15" s="167"/>
      <c r="M15" s="120">
        <f>табл3!J30</f>
        <v>0</v>
      </c>
      <c r="N15" s="124">
        <f t="shared" si="3"/>
        <v>0</v>
      </c>
      <c r="O15" s="167"/>
      <c r="P15" s="120">
        <f>табл3!L30</f>
        <v>0</v>
      </c>
      <c r="Q15" s="124">
        <f t="shared" si="4"/>
        <v>0</v>
      </c>
      <c r="R15" s="171"/>
      <c r="S15" s="120">
        <f>табл3!N30</f>
        <v>0</v>
      </c>
      <c r="T15" s="155">
        <f t="shared" si="5"/>
        <v>0</v>
      </c>
    </row>
    <row r="16" spans="1:20" ht="38.25" customHeight="1">
      <c r="A16" s="111" t="s">
        <v>78</v>
      </c>
      <c r="B16" s="121" t="s">
        <v>36</v>
      </c>
      <c r="C16" s="167"/>
      <c r="D16" s="120">
        <f>табл3!D31</f>
        <v>0</v>
      </c>
      <c r="E16" s="124">
        <f t="shared" si="0"/>
        <v>0</v>
      </c>
      <c r="F16" s="167"/>
      <c r="G16" s="120">
        <f>табл3!F31</f>
        <v>0</v>
      </c>
      <c r="H16" s="155">
        <f t="shared" si="1"/>
        <v>0</v>
      </c>
      <c r="I16" s="167"/>
      <c r="J16" s="120">
        <f>табл3!H31</f>
        <v>0</v>
      </c>
      <c r="K16" s="124">
        <f t="shared" si="2"/>
        <v>0</v>
      </c>
      <c r="L16" s="167"/>
      <c r="M16" s="120">
        <f>табл3!J31</f>
        <v>0</v>
      </c>
      <c r="N16" s="124">
        <f t="shared" si="3"/>
        <v>0</v>
      </c>
      <c r="O16" s="167"/>
      <c r="P16" s="120">
        <f>табл3!L31</f>
        <v>0</v>
      </c>
      <c r="Q16" s="124">
        <f t="shared" si="4"/>
        <v>0</v>
      </c>
      <c r="R16" s="171"/>
      <c r="S16" s="120">
        <f>табл3!N31</f>
        <v>0</v>
      </c>
      <c r="T16" s="155">
        <f t="shared" si="5"/>
        <v>0</v>
      </c>
    </row>
    <row r="17" spans="1:20" ht="25.5">
      <c r="A17" s="113" t="s">
        <v>79</v>
      </c>
      <c r="B17" s="121" t="s">
        <v>37</v>
      </c>
      <c r="C17" s="167"/>
      <c r="D17" s="120">
        <f>табл3!D32</f>
        <v>0</v>
      </c>
      <c r="E17" s="124">
        <f t="shared" si="0"/>
        <v>0</v>
      </c>
      <c r="F17" s="167"/>
      <c r="G17" s="120">
        <f>табл3!F32</f>
        <v>0</v>
      </c>
      <c r="H17" s="155">
        <f t="shared" si="1"/>
        <v>0</v>
      </c>
      <c r="I17" s="167"/>
      <c r="J17" s="120">
        <f>табл3!H32</f>
        <v>0</v>
      </c>
      <c r="K17" s="124">
        <f t="shared" si="2"/>
        <v>0</v>
      </c>
      <c r="L17" s="167"/>
      <c r="M17" s="120">
        <f>табл3!J32</f>
        <v>0</v>
      </c>
      <c r="N17" s="124">
        <f t="shared" si="3"/>
        <v>0</v>
      </c>
      <c r="O17" s="167"/>
      <c r="P17" s="120">
        <f>табл3!L32</f>
        <v>0</v>
      </c>
      <c r="Q17" s="124">
        <f t="shared" si="4"/>
        <v>0</v>
      </c>
      <c r="R17" s="171"/>
      <c r="S17" s="120">
        <f>табл3!N32</f>
        <v>0</v>
      </c>
      <c r="T17" s="155">
        <f t="shared" si="5"/>
        <v>0</v>
      </c>
    </row>
    <row r="18" spans="1:20" ht="27.75" customHeight="1">
      <c r="A18" s="111" t="s">
        <v>2</v>
      </c>
      <c r="B18" s="121" t="s">
        <v>41</v>
      </c>
      <c r="C18" s="167"/>
      <c r="D18" s="120">
        <f>табл3!D33</f>
        <v>0</v>
      </c>
      <c r="E18" s="124">
        <f t="shared" si="0"/>
        <v>0</v>
      </c>
      <c r="F18" s="167"/>
      <c r="G18" s="120">
        <f>табл3!F33</f>
        <v>0</v>
      </c>
      <c r="H18" s="155">
        <f t="shared" si="1"/>
        <v>0</v>
      </c>
      <c r="I18" s="167"/>
      <c r="J18" s="120">
        <f>табл3!H33</f>
        <v>0</v>
      </c>
      <c r="K18" s="124">
        <f t="shared" si="2"/>
        <v>0</v>
      </c>
      <c r="L18" s="167"/>
      <c r="M18" s="120">
        <f>табл3!J33</f>
        <v>0</v>
      </c>
      <c r="N18" s="124">
        <f t="shared" si="3"/>
        <v>0</v>
      </c>
      <c r="O18" s="167"/>
      <c r="P18" s="120">
        <f>табл3!L33</f>
        <v>0</v>
      </c>
      <c r="Q18" s="124">
        <f t="shared" si="4"/>
        <v>0</v>
      </c>
      <c r="R18" s="171"/>
      <c r="S18" s="120">
        <f>табл3!N33</f>
        <v>0</v>
      </c>
      <c r="T18" s="155">
        <f t="shared" si="5"/>
        <v>0</v>
      </c>
    </row>
    <row r="19" spans="1:20" ht="30" customHeight="1">
      <c r="A19" s="112" t="s">
        <v>54</v>
      </c>
      <c r="B19" s="121" t="s">
        <v>40</v>
      </c>
      <c r="C19" s="167"/>
      <c r="D19" s="120">
        <f>табл3!D34</f>
        <v>0</v>
      </c>
      <c r="E19" s="124">
        <f t="shared" si="0"/>
        <v>0</v>
      </c>
      <c r="F19" s="167"/>
      <c r="G19" s="120">
        <f>табл3!F34</f>
        <v>0</v>
      </c>
      <c r="H19" s="155">
        <f t="shared" si="1"/>
        <v>0</v>
      </c>
      <c r="I19" s="167"/>
      <c r="J19" s="120">
        <f>табл3!H34</f>
        <v>0</v>
      </c>
      <c r="K19" s="124">
        <f t="shared" si="2"/>
        <v>0</v>
      </c>
      <c r="L19" s="167"/>
      <c r="M19" s="120">
        <f>табл3!J34</f>
        <v>0</v>
      </c>
      <c r="N19" s="124">
        <f t="shared" si="3"/>
        <v>0</v>
      </c>
      <c r="O19" s="167"/>
      <c r="P19" s="120">
        <f>табл3!L34</f>
        <v>0</v>
      </c>
      <c r="Q19" s="124">
        <f t="shared" si="4"/>
        <v>0</v>
      </c>
      <c r="R19" s="171"/>
      <c r="S19" s="120">
        <f>табл3!N34</f>
        <v>0</v>
      </c>
      <c r="T19" s="155">
        <f t="shared" si="5"/>
        <v>0</v>
      </c>
    </row>
    <row r="20" spans="1:20" ht="25.5">
      <c r="A20" s="114" t="s">
        <v>52</v>
      </c>
      <c r="B20" s="121" t="s">
        <v>39</v>
      </c>
      <c r="C20" s="167"/>
      <c r="D20" s="120">
        <f>табл3!D35</f>
        <v>0</v>
      </c>
      <c r="E20" s="124">
        <f t="shared" si="0"/>
        <v>0</v>
      </c>
      <c r="F20" s="167"/>
      <c r="G20" s="120">
        <f>табл3!F35</f>
        <v>0</v>
      </c>
      <c r="H20" s="155">
        <f t="shared" si="1"/>
        <v>0</v>
      </c>
      <c r="I20" s="169" t="s">
        <v>113</v>
      </c>
      <c r="J20" s="158" t="s">
        <v>85</v>
      </c>
      <c r="K20" s="160" t="s">
        <v>85</v>
      </c>
      <c r="L20" s="169" t="s">
        <v>113</v>
      </c>
      <c r="M20" s="158" t="s">
        <v>85</v>
      </c>
      <c r="N20" s="160" t="s">
        <v>85</v>
      </c>
      <c r="O20" s="169" t="s">
        <v>113</v>
      </c>
      <c r="P20" s="158" t="s">
        <v>85</v>
      </c>
      <c r="Q20" s="160" t="s">
        <v>85</v>
      </c>
      <c r="R20" s="172" t="s">
        <v>113</v>
      </c>
      <c r="S20" s="158" t="s">
        <v>85</v>
      </c>
      <c r="T20" s="160" t="s">
        <v>85</v>
      </c>
    </row>
    <row r="21" spans="1:20" ht="93" customHeight="1">
      <c r="A21" s="112" t="s">
        <v>58</v>
      </c>
      <c r="B21" s="121" t="s">
        <v>38</v>
      </c>
      <c r="C21" s="167"/>
      <c r="D21" s="120">
        <f>табл3!D36</f>
        <v>0</v>
      </c>
      <c r="E21" s="124">
        <f t="shared" si="0"/>
        <v>0</v>
      </c>
      <c r="F21" s="167"/>
      <c r="G21" s="120">
        <f>табл3!F36</f>
        <v>0</v>
      </c>
      <c r="H21" s="155">
        <f t="shared" si="1"/>
        <v>0</v>
      </c>
      <c r="I21" s="167"/>
      <c r="J21" s="120">
        <f>табл3!H36</f>
        <v>0</v>
      </c>
      <c r="K21" s="124">
        <f t="shared" si="2"/>
        <v>0</v>
      </c>
      <c r="L21" s="167"/>
      <c r="M21" s="120">
        <f>табл3!J36</f>
        <v>0</v>
      </c>
      <c r="N21" s="124">
        <f t="shared" si="3"/>
        <v>0</v>
      </c>
      <c r="O21" s="167"/>
      <c r="P21" s="120">
        <f>табл3!L36</f>
        <v>0</v>
      </c>
      <c r="Q21" s="124">
        <f t="shared" si="4"/>
        <v>0</v>
      </c>
      <c r="R21" s="171"/>
      <c r="S21" s="120">
        <f>табл3!N36</f>
        <v>0</v>
      </c>
      <c r="T21" s="155">
        <f t="shared" si="5"/>
        <v>0</v>
      </c>
    </row>
    <row r="22" spans="1:20" ht="12.75">
      <c r="A22" s="112" t="s">
        <v>3</v>
      </c>
      <c r="B22" s="121" t="s">
        <v>42</v>
      </c>
      <c r="C22" s="167"/>
      <c r="D22" s="120">
        <f>табл3!D37</f>
        <v>0</v>
      </c>
      <c r="E22" s="124">
        <f t="shared" si="0"/>
        <v>0</v>
      </c>
      <c r="F22" s="167"/>
      <c r="G22" s="120">
        <f>табл3!F37</f>
        <v>0</v>
      </c>
      <c r="H22" s="155">
        <f t="shared" si="1"/>
        <v>0</v>
      </c>
      <c r="I22" s="169" t="s">
        <v>113</v>
      </c>
      <c r="J22" s="158" t="s">
        <v>85</v>
      </c>
      <c r="K22" s="160" t="s">
        <v>85</v>
      </c>
      <c r="L22" s="169" t="s">
        <v>113</v>
      </c>
      <c r="M22" s="158" t="s">
        <v>85</v>
      </c>
      <c r="N22" s="160" t="s">
        <v>85</v>
      </c>
      <c r="O22" s="169" t="s">
        <v>113</v>
      </c>
      <c r="P22" s="158" t="s">
        <v>85</v>
      </c>
      <c r="Q22" s="160" t="s">
        <v>85</v>
      </c>
      <c r="R22" s="172" t="s">
        <v>113</v>
      </c>
      <c r="S22" s="158" t="s">
        <v>85</v>
      </c>
      <c r="T22" s="160" t="s">
        <v>85</v>
      </c>
    </row>
    <row r="23" spans="1:20" ht="38.25">
      <c r="A23" s="115" t="s">
        <v>59</v>
      </c>
      <c r="B23" s="121" t="s">
        <v>6</v>
      </c>
      <c r="C23" s="167"/>
      <c r="D23" s="120">
        <f>табл3!D38</f>
        <v>0</v>
      </c>
      <c r="E23" s="124">
        <f t="shared" si="0"/>
        <v>0</v>
      </c>
      <c r="F23" s="167"/>
      <c r="G23" s="120">
        <f>табл3!F38</f>
        <v>0</v>
      </c>
      <c r="H23" s="155">
        <f t="shared" si="1"/>
        <v>0</v>
      </c>
      <c r="I23" s="167"/>
      <c r="J23" s="120">
        <f>табл3!H38</f>
        <v>0</v>
      </c>
      <c r="K23" s="124">
        <f t="shared" si="2"/>
        <v>0</v>
      </c>
      <c r="L23" s="167"/>
      <c r="M23" s="120">
        <f>табл3!J38</f>
        <v>0</v>
      </c>
      <c r="N23" s="124">
        <f t="shared" si="3"/>
        <v>0</v>
      </c>
      <c r="O23" s="167"/>
      <c r="P23" s="120">
        <f>табл3!L38</f>
        <v>0</v>
      </c>
      <c r="Q23" s="124">
        <f t="shared" si="4"/>
        <v>0</v>
      </c>
      <c r="R23" s="171"/>
      <c r="S23" s="120">
        <f>табл3!N38</f>
        <v>0</v>
      </c>
      <c r="T23" s="155">
        <f t="shared" si="5"/>
        <v>0</v>
      </c>
    </row>
    <row r="24" spans="1:20" ht="25.5">
      <c r="A24" s="116" t="s">
        <v>84</v>
      </c>
      <c r="B24" s="121" t="s">
        <v>43</v>
      </c>
      <c r="C24" s="167"/>
      <c r="D24" s="120">
        <f>табл3!D39</f>
        <v>0</v>
      </c>
      <c r="E24" s="124">
        <f t="shared" si="0"/>
        <v>0</v>
      </c>
      <c r="F24" s="167"/>
      <c r="G24" s="120">
        <f>табл3!F39</f>
        <v>0</v>
      </c>
      <c r="H24" s="155">
        <f t="shared" si="1"/>
        <v>0</v>
      </c>
      <c r="I24" s="167"/>
      <c r="J24" s="120">
        <f>табл3!H39</f>
        <v>0</v>
      </c>
      <c r="K24" s="124">
        <f t="shared" si="2"/>
        <v>0</v>
      </c>
      <c r="L24" s="167"/>
      <c r="M24" s="120">
        <f>табл3!J39</f>
        <v>0</v>
      </c>
      <c r="N24" s="124">
        <f t="shared" si="3"/>
        <v>0</v>
      </c>
      <c r="O24" s="167"/>
      <c r="P24" s="120">
        <f>табл3!L39</f>
        <v>0</v>
      </c>
      <c r="Q24" s="124">
        <f t="shared" si="4"/>
        <v>0</v>
      </c>
      <c r="R24" s="171"/>
      <c r="S24" s="120">
        <f>табл3!N39</f>
        <v>0</v>
      </c>
      <c r="T24" s="155">
        <f t="shared" si="5"/>
        <v>0</v>
      </c>
    </row>
    <row r="25" spans="1:20" ht="23.25" customHeight="1">
      <c r="A25" s="117" t="s">
        <v>80</v>
      </c>
      <c r="B25" s="121" t="s">
        <v>44</v>
      </c>
      <c r="C25" s="167"/>
      <c r="D25" s="120">
        <f>табл3!D40</f>
        <v>0</v>
      </c>
      <c r="E25" s="124">
        <f t="shared" si="0"/>
        <v>0</v>
      </c>
      <c r="F25" s="167"/>
      <c r="G25" s="120">
        <f>табл3!F40</f>
        <v>0</v>
      </c>
      <c r="H25" s="155">
        <f t="shared" si="1"/>
        <v>0</v>
      </c>
      <c r="I25" s="167"/>
      <c r="J25" s="120">
        <f>табл3!H40</f>
        <v>0</v>
      </c>
      <c r="K25" s="124">
        <f t="shared" si="2"/>
        <v>0</v>
      </c>
      <c r="L25" s="167"/>
      <c r="M25" s="120">
        <f>табл3!J40</f>
        <v>0</v>
      </c>
      <c r="N25" s="124">
        <f t="shared" si="3"/>
        <v>0</v>
      </c>
      <c r="O25" s="167"/>
      <c r="P25" s="120">
        <f>табл3!L40</f>
        <v>0</v>
      </c>
      <c r="Q25" s="124">
        <f t="shared" si="4"/>
        <v>0</v>
      </c>
      <c r="R25" s="171"/>
      <c r="S25" s="120">
        <f>табл3!N40</f>
        <v>0</v>
      </c>
      <c r="T25" s="155">
        <f t="shared" si="5"/>
        <v>0</v>
      </c>
    </row>
    <row r="26" spans="1:20" ht="24" customHeight="1">
      <c r="A26" s="118" t="s">
        <v>16</v>
      </c>
      <c r="B26" s="121" t="s">
        <v>45</v>
      </c>
      <c r="C26" s="167"/>
      <c r="D26" s="120">
        <f>табл3!D41</f>
        <v>0</v>
      </c>
      <c r="E26" s="124">
        <f t="shared" si="0"/>
        <v>0</v>
      </c>
      <c r="F26" s="167"/>
      <c r="G26" s="120">
        <f>табл3!F41</f>
        <v>0</v>
      </c>
      <c r="H26" s="155">
        <f t="shared" si="1"/>
        <v>0</v>
      </c>
      <c r="I26" s="167"/>
      <c r="J26" s="120">
        <f>табл3!H41</f>
        <v>0</v>
      </c>
      <c r="K26" s="124">
        <f t="shared" si="2"/>
        <v>0</v>
      </c>
      <c r="L26" s="167"/>
      <c r="M26" s="120">
        <f>табл3!J41</f>
        <v>0</v>
      </c>
      <c r="N26" s="124">
        <f t="shared" si="3"/>
        <v>0</v>
      </c>
      <c r="O26" s="167"/>
      <c r="P26" s="120">
        <f>табл3!L41</f>
        <v>0</v>
      </c>
      <c r="Q26" s="124">
        <f t="shared" si="4"/>
        <v>0</v>
      </c>
      <c r="R26" s="171"/>
      <c r="S26" s="120">
        <f>табл3!N41</f>
        <v>0</v>
      </c>
      <c r="T26" s="155">
        <f t="shared" si="5"/>
        <v>0</v>
      </c>
    </row>
    <row r="27" spans="1:20" ht="25.5">
      <c r="A27" s="119" t="s">
        <v>55</v>
      </c>
      <c r="B27" s="121" t="s">
        <v>46</v>
      </c>
      <c r="C27" s="167"/>
      <c r="D27" s="120">
        <f>табл3!D42</f>
        <v>0</v>
      </c>
      <c r="E27" s="124">
        <f t="shared" si="0"/>
        <v>0</v>
      </c>
      <c r="F27" s="167"/>
      <c r="G27" s="120">
        <f>табл3!F42</f>
        <v>0</v>
      </c>
      <c r="H27" s="155">
        <f t="shared" si="1"/>
        <v>0</v>
      </c>
      <c r="I27" s="167"/>
      <c r="J27" s="120">
        <f>табл3!H42</f>
        <v>0</v>
      </c>
      <c r="K27" s="124">
        <f t="shared" si="2"/>
        <v>0</v>
      </c>
      <c r="L27" s="167"/>
      <c r="M27" s="120">
        <f>табл3!J42</f>
        <v>0</v>
      </c>
      <c r="N27" s="124">
        <f t="shared" si="3"/>
        <v>0</v>
      </c>
      <c r="O27" s="167"/>
      <c r="P27" s="120">
        <f>табл3!L42</f>
        <v>0</v>
      </c>
      <c r="Q27" s="124">
        <f t="shared" si="4"/>
        <v>0</v>
      </c>
      <c r="R27" s="171"/>
      <c r="S27" s="120">
        <f>табл3!N42</f>
        <v>0</v>
      </c>
      <c r="T27" s="155">
        <f t="shared" si="5"/>
        <v>0</v>
      </c>
    </row>
    <row r="28" spans="1:20" ht="30.75" customHeight="1">
      <c r="A28" s="118" t="s">
        <v>81</v>
      </c>
      <c r="B28" s="121" t="s">
        <v>47</v>
      </c>
      <c r="C28" s="167"/>
      <c r="D28" s="120">
        <f>табл3!D43</f>
        <v>0</v>
      </c>
      <c r="E28" s="124">
        <f t="shared" si="0"/>
        <v>0</v>
      </c>
      <c r="F28" s="167"/>
      <c r="G28" s="120">
        <f>табл3!F43</f>
        <v>0</v>
      </c>
      <c r="H28" s="155">
        <f t="shared" si="1"/>
        <v>0</v>
      </c>
      <c r="I28" s="167"/>
      <c r="J28" s="120">
        <f>табл3!H43</f>
        <v>0</v>
      </c>
      <c r="K28" s="124">
        <f t="shared" si="2"/>
        <v>0</v>
      </c>
      <c r="L28" s="167"/>
      <c r="M28" s="120">
        <f>табл3!J43</f>
        <v>0</v>
      </c>
      <c r="N28" s="124">
        <f t="shared" si="3"/>
        <v>0</v>
      </c>
      <c r="O28" s="167"/>
      <c r="P28" s="120">
        <f>табл3!L43</f>
        <v>0</v>
      </c>
      <c r="Q28" s="124">
        <f t="shared" si="4"/>
        <v>0</v>
      </c>
      <c r="R28" s="171"/>
      <c r="S28" s="120">
        <f>табл3!N43</f>
        <v>0</v>
      </c>
      <c r="T28" s="155">
        <f t="shared" si="5"/>
        <v>0</v>
      </c>
    </row>
    <row r="29" spans="1:20" ht="25.5">
      <c r="A29" s="117" t="s">
        <v>14</v>
      </c>
      <c r="B29" s="121" t="s">
        <v>48</v>
      </c>
      <c r="C29" s="167"/>
      <c r="D29" s="120">
        <f>табл3!D44</f>
        <v>0</v>
      </c>
      <c r="E29" s="124">
        <f t="shared" si="0"/>
        <v>0</v>
      </c>
      <c r="F29" s="167"/>
      <c r="G29" s="120">
        <f>табл3!F44</f>
        <v>0</v>
      </c>
      <c r="H29" s="155">
        <f t="shared" si="1"/>
        <v>0</v>
      </c>
      <c r="I29" s="167"/>
      <c r="J29" s="120">
        <f>табл3!H44</f>
        <v>0</v>
      </c>
      <c r="K29" s="124">
        <f t="shared" si="2"/>
        <v>0</v>
      </c>
      <c r="L29" s="167"/>
      <c r="M29" s="120">
        <f>табл3!J44</f>
        <v>0</v>
      </c>
      <c r="N29" s="124">
        <f t="shared" si="3"/>
        <v>0</v>
      </c>
      <c r="O29" s="167"/>
      <c r="P29" s="120">
        <f>табл3!L44</f>
        <v>0</v>
      </c>
      <c r="Q29" s="124">
        <f t="shared" si="4"/>
        <v>0</v>
      </c>
      <c r="R29" s="171"/>
      <c r="S29" s="120">
        <f>табл3!N44</f>
        <v>0</v>
      </c>
      <c r="T29" s="155">
        <f t="shared" si="5"/>
        <v>0</v>
      </c>
    </row>
    <row r="30" spans="1:20" ht="12.75">
      <c r="A30" s="118" t="s">
        <v>15</v>
      </c>
      <c r="B30" s="121" t="s">
        <v>49</v>
      </c>
      <c r="C30" s="167"/>
      <c r="D30" s="120">
        <f>табл3!D45</f>
        <v>0</v>
      </c>
      <c r="E30" s="124">
        <f t="shared" si="0"/>
        <v>0</v>
      </c>
      <c r="F30" s="167"/>
      <c r="G30" s="120">
        <f>табл3!F45</f>
        <v>0</v>
      </c>
      <c r="H30" s="155">
        <f t="shared" si="1"/>
        <v>0</v>
      </c>
      <c r="I30" s="167"/>
      <c r="J30" s="120">
        <f>табл3!H45</f>
        <v>0</v>
      </c>
      <c r="K30" s="124">
        <f t="shared" si="2"/>
        <v>0</v>
      </c>
      <c r="L30" s="167"/>
      <c r="M30" s="120">
        <f>табл3!J45</f>
        <v>0</v>
      </c>
      <c r="N30" s="124">
        <f t="shared" si="3"/>
        <v>0</v>
      </c>
      <c r="O30" s="167"/>
      <c r="P30" s="120">
        <f>табл3!L45</f>
        <v>0</v>
      </c>
      <c r="Q30" s="124">
        <f t="shared" si="4"/>
        <v>0</v>
      </c>
      <c r="R30" s="171"/>
      <c r="S30" s="120">
        <f>табл3!N45</f>
        <v>0</v>
      </c>
      <c r="T30" s="155">
        <f t="shared" si="5"/>
        <v>0</v>
      </c>
    </row>
    <row r="31" spans="1:20" ht="22.5" customHeight="1" thickBot="1">
      <c r="A31" s="117" t="s">
        <v>16</v>
      </c>
      <c r="B31" s="122" t="s">
        <v>50</v>
      </c>
      <c r="C31" s="168"/>
      <c r="D31" s="135">
        <f>табл3!D46</f>
        <v>0</v>
      </c>
      <c r="E31" s="126">
        <f t="shared" si="0"/>
        <v>0</v>
      </c>
      <c r="F31" s="168"/>
      <c r="G31" s="135">
        <f>табл3!F46</f>
        <v>0</v>
      </c>
      <c r="H31" s="156">
        <f t="shared" si="1"/>
        <v>0</v>
      </c>
      <c r="I31" s="168"/>
      <c r="J31" s="135">
        <f>табл3!H46</f>
        <v>0</v>
      </c>
      <c r="K31" s="126">
        <f t="shared" si="2"/>
        <v>0</v>
      </c>
      <c r="L31" s="168"/>
      <c r="M31" s="135">
        <f>табл3!J46</f>
        <v>0</v>
      </c>
      <c r="N31" s="126">
        <f t="shared" si="3"/>
        <v>0</v>
      </c>
      <c r="O31" s="168"/>
      <c r="P31" s="135">
        <f>табл3!L46</f>
        <v>0</v>
      </c>
      <c r="Q31" s="126">
        <f t="shared" si="4"/>
        <v>0</v>
      </c>
      <c r="R31" s="173"/>
      <c r="S31" s="135">
        <f>табл3!N46</f>
        <v>0</v>
      </c>
      <c r="T31" s="156">
        <f t="shared" si="5"/>
        <v>0</v>
      </c>
    </row>
    <row r="32" spans="1:20" ht="16.5" customHeight="1" thickBot="1">
      <c r="A32" s="102" t="s">
        <v>98</v>
      </c>
      <c r="B32" s="149"/>
      <c r="C32" s="149"/>
      <c r="D32" s="149"/>
      <c r="E32" s="149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5" ht="12.75">
      <c r="A33" s="103"/>
      <c r="B33" s="104"/>
      <c r="C33" s="104"/>
      <c r="D33" s="104"/>
      <c r="E33" s="104"/>
    </row>
    <row r="34" spans="1:5" ht="12.75">
      <c r="A34" s="103" t="s">
        <v>102</v>
      </c>
      <c r="B34" s="105"/>
      <c r="C34" s="105"/>
      <c r="D34" s="105"/>
      <c r="E34" s="105"/>
    </row>
    <row r="35" spans="1:5" ht="12.75">
      <c r="A35" s="103"/>
      <c r="B35" s="103"/>
      <c r="C35" s="103"/>
      <c r="D35" s="103"/>
      <c r="E35" s="103"/>
    </row>
    <row r="36" spans="1:5" ht="12.75">
      <c r="A36" s="103"/>
      <c r="B36" s="103"/>
      <c r="C36" s="103"/>
      <c r="D36" s="103"/>
      <c r="E36" s="103"/>
    </row>
    <row r="37" spans="1:5" ht="12.75">
      <c r="A37" s="103"/>
      <c r="B37" s="103"/>
      <c r="C37" s="103"/>
      <c r="D37" s="103"/>
      <c r="E37" s="103"/>
    </row>
    <row r="38" spans="1:5" ht="12.75">
      <c r="A38" s="103"/>
      <c r="B38" s="103"/>
      <c r="C38" s="103"/>
      <c r="D38" s="103"/>
      <c r="E38" s="103"/>
    </row>
    <row r="39" spans="1:5" ht="12.75">
      <c r="A39" s="103"/>
      <c r="B39" s="103"/>
      <c r="C39" s="103"/>
      <c r="D39" s="103"/>
      <c r="E39" s="103"/>
    </row>
    <row r="40" spans="1:5" ht="12.75">
      <c r="A40" s="103"/>
      <c r="B40" s="103"/>
      <c r="C40" s="103"/>
      <c r="D40" s="103"/>
      <c r="E40" s="103"/>
    </row>
    <row r="41" spans="1:5" ht="12.75">
      <c r="A41" s="103"/>
      <c r="B41" s="103"/>
      <c r="C41" s="103"/>
      <c r="D41" s="103"/>
      <c r="E41" s="103"/>
    </row>
    <row r="42" spans="1:5" ht="12.75">
      <c r="A42" s="103"/>
      <c r="B42" s="103"/>
      <c r="C42" s="103"/>
      <c r="D42" s="103"/>
      <c r="E42" s="103"/>
    </row>
    <row r="43" spans="1:5" ht="12.75">
      <c r="A43" s="103"/>
      <c r="B43" s="103"/>
      <c r="C43" s="103"/>
      <c r="D43" s="103"/>
      <c r="E43" s="103"/>
    </row>
    <row r="44" spans="1:5" ht="12.75">
      <c r="A44" s="103"/>
      <c r="B44" s="103"/>
      <c r="C44" s="103"/>
      <c r="D44" s="103"/>
      <c r="E44" s="103"/>
    </row>
    <row r="45" spans="1:5" ht="12.75">
      <c r="A45" s="103"/>
      <c r="B45" s="103"/>
      <c r="C45" s="103"/>
      <c r="D45" s="103"/>
      <c r="E45" s="103"/>
    </row>
    <row r="46" spans="1:5" ht="12.75">
      <c r="A46" s="103"/>
      <c r="B46" s="103"/>
      <c r="C46" s="103"/>
      <c r="D46" s="103"/>
      <c r="E46" s="103"/>
    </row>
    <row r="47" spans="1:5" ht="12.75">
      <c r="A47" s="103"/>
      <c r="B47" s="103"/>
      <c r="C47" s="103"/>
      <c r="D47" s="103"/>
      <c r="E47" s="103"/>
    </row>
    <row r="48" spans="1:5" ht="12.75">
      <c r="A48" s="103"/>
      <c r="B48" s="103"/>
      <c r="C48" s="103"/>
      <c r="D48" s="103"/>
      <c r="E48" s="103"/>
    </row>
    <row r="49" spans="1:5" ht="12.75">
      <c r="A49" s="103"/>
      <c r="B49" s="103"/>
      <c r="C49" s="103"/>
      <c r="D49" s="103"/>
      <c r="E49" s="103"/>
    </row>
    <row r="50" spans="1:5" ht="12.75">
      <c r="A50" s="103"/>
      <c r="B50" s="103"/>
      <c r="C50" s="103"/>
      <c r="D50" s="103"/>
      <c r="E50" s="103"/>
    </row>
    <row r="51" spans="1:5" ht="12.75">
      <c r="A51" s="103"/>
      <c r="B51" s="103"/>
      <c r="C51" s="103"/>
      <c r="D51" s="103"/>
      <c r="E51" s="103"/>
    </row>
    <row r="52" spans="1:5" ht="12.75">
      <c r="A52" s="103"/>
      <c r="B52" s="103"/>
      <c r="C52" s="103"/>
      <c r="D52" s="103"/>
      <c r="E52" s="103"/>
    </row>
    <row r="53" spans="1:5" ht="12.75">
      <c r="A53" s="103"/>
      <c r="B53" s="103"/>
      <c r="C53" s="103"/>
      <c r="D53" s="103"/>
      <c r="E53" s="103"/>
    </row>
  </sheetData>
  <sheetProtection password="E972" sheet="1" formatColumns="0" formatRows="0"/>
  <mergeCells count="12">
    <mergeCell ref="I6:K6"/>
    <mergeCell ref="L6:N6"/>
    <mergeCell ref="F4:T4"/>
    <mergeCell ref="I5:T5"/>
    <mergeCell ref="R6:T6"/>
    <mergeCell ref="O6:Q6"/>
    <mergeCell ref="C3:T3"/>
    <mergeCell ref="A1:S1"/>
    <mergeCell ref="A3:A7"/>
    <mergeCell ref="B3:B7"/>
    <mergeCell ref="C4:E6"/>
    <mergeCell ref="F5:H6"/>
  </mergeCells>
  <printOptions/>
  <pageMargins left="0" right="0" top="0" bottom="0" header="0.5118110236220472" footer="0.5118110236220472"/>
  <pageSetup horizontalDpi="600" verticalDpi="600" orientation="landscape" paperSize="9" scale="7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Z5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7.57421875" style="90" customWidth="1"/>
    <col min="2" max="5" width="6.421875" style="90" customWidth="1"/>
    <col min="6" max="6" width="7.28125" style="90" customWidth="1"/>
    <col min="7" max="7" width="7.00390625" style="90" customWidth="1"/>
    <col min="8" max="9" width="6.8515625" style="90" customWidth="1"/>
    <col min="10" max="10" width="7.7109375" style="90" customWidth="1"/>
    <col min="11" max="11" width="6.28125" style="90" customWidth="1"/>
    <col min="12" max="13" width="6.421875" style="90" customWidth="1"/>
    <col min="14" max="14" width="7.140625" style="90" customWidth="1"/>
    <col min="15" max="15" width="7.57421875" style="90" customWidth="1"/>
    <col min="16" max="17" width="7.140625" style="90" customWidth="1"/>
    <col min="18" max="18" width="7.00390625" style="90" customWidth="1"/>
    <col min="19" max="19" width="7.57421875" style="90" customWidth="1"/>
    <col min="20" max="21" width="6.8515625" style="90" customWidth="1"/>
    <col min="22" max="23" width="7.140625" style="90" customWidth="1"/>
    <col min="24" max="25" width="6.57421875" style="90" customWidth="1"/>
    <col min="26" max="26" width="7.140625" style="90" customWidth="1"/>
    <col min="27" max="16384" width="9.140625" style="90" customWidth="1"/>
  </cols>
  <sheetData>
    <row r="1" spans="1:24" ht="15.75" customHeight="1">
      <c r="A1" s="249" t="s">
        <v>127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ht="6" customHeight="1" thickBot="1">
      <c r="A2" s="106"/>
    </row>
    <row r="3" spans="1:26" ht="13.5" customHeight="1" thickBot="1">
      <c r="A3" s="234" t="s">
        <v>90</v>
      </c>
      <c r="B3" s="231" t="s">
        <v>91</v>
      </c>
      <c r="C3" s="252" t="s">
        <v>99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51"/>
    </row>
    <row r="4" spans="1:26" ht="13.5" customHeight="1" thickBot="1">
      <c r="A4" s="235"/>
      <c r="B4" s="232"/>
      <c r="C4" s="239" t="s">
        <v>5</v>
      </c>
      <c r="D4" s="254"/>
      <c r="E4" s="254"/>
      <c r="F4" s="240"/>
      <c r="G4" s="252" t="s">
        <v>100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51"/>
    </row>
    <row r="5" spans="1:26" s="94" customFormat="1" ht="16.5" customHeight="1" thickBot="1">
      <c r="A5" s="235"/>
      <c r="B5" s="232"/>
      <c r="C5" s="239"/>
      <c r="D5" s="254"/>
      <c r="E5" s="254"/>
      <c r="F5" s="240"/>
      <c r="G5" s="234" t="s">
        <v>4</v>
      </c>
      <c r="H5" s="258"/>
      <c r="I5" s="258"/>
      <c r="J5" s="246"/>
      <c r="K5" s="228" t="s">
        <v>95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29"/>
    </row>
    <row r="6" spans="1:26" s="94" customFormat="1" ht="15.75" customHeight="1" thickBot="1">
      <c r="A6" s="235"/>
      <c r="B6" s="232"/>
      <c r="C6" s="241"/>
      <c r="D6" s="255"/>
      <c r="E6" s="255"/>
      <c r="F6" s="242"/>
      <c r="G6" s="236"/>
      <c r="H6" s="253"/>
      <c r="I6" s="253"/>
      <c r="J6" s="247"/>
      <c r="K6" s="228" t="s">
        <v>63</v>
      </c>
      <c r="L6" s="248"/>
      <c r="M6" s="248"/>
      <c r="N6" s="229"/>
      <c r="O6" s="228" t="s">
        <v>89</v>
      </c>
      <c r="P6" s="248"/>
      <c r="Q6" s="248"/>
      <c r="R6" s="229"/>
      <c r="S6" s="228" t="s">
        <v>65</v>
      </c>
      <c r="T6" s="248"/>
      <c r="U6" s="248"/>
      <c r="V6" s="229"/>
      <c r="W6" s="228" t="s">
        <v>96</v>
      </c>
      <c r="X6" s="248"/>
      <c r="Y6" s="248"/>
      <c r="Z6" s="229"/>
    </row>
    <row r="7" spans="1:26" s="94" customFormat="1" ht="45" customHeight="1" thickBot="1">
      <c r="A7" s="236"/>
      <c r="B7" s="233"/>
      <c r="C7" s="107" t="s">
        <v>69</v>
      </c>
      <c r="D7" s="107" t="s">
        <v>108</v>
      </c>
      <c r="E7" s="107" t="s">
        <v>107</v>
      </c>
      <c r="F7" s="107" t="s">
        <v>106</v>
      </c>
      <c r="G7" s="107" t="s">
        <v>69</v>
      </c>
      <c r="H7" s="107" t="s">
        <v>108</v>
      </c>
      <c r="I7" s="107" t="s">
        <v>107</v>
      </c>
      <c r="J7" s="107" t="s">
        <v>106</v>
      </c>
      <c r="K7" s="107" t="s">
        <v>69</v>
      </c>
      <c r="L7" s="107" t="s">
        <v>108</v>
      </c>
      <c r="M7" s="107" t="s">
        <v>107</v>
      </c>
      <c r="N7" s="107" t="s">
        <v>106</v>
      </c>
      <c r="O7" s="107" t="s">
        <v>69</v>
      </c>
      <c r="P7" s="107" t="s">
        <v>108</v>
      </c>
      <c r="Q7" s="107" t="s">
        <v>107</v>
      </c>
      <c r="R7" s="107" t="s">
        <v>106</v>
      </c>
      <c r="S7" s="107" t="s">
        <v>69</v>
      </c>
      <c r="T7" s="107" t="s">
        <v>108</v>
      </c>
      <c r="U7" s="107" t="s">
        <v>107</v>
      </c>
      <c r="V7" s="107" t="s">
        <v>106</v>
      </c>
      <c r="W7" s="107" t="s">
        <v>69</v>
      </c>
      <c r="X7" s="107" t="s">
        <v>108</v>
      </c>
      <c r="Y7" s="107" t="s">
        <v>107</v>
      </c>
      <c r="Z7" s="107" t="s">
        <v>106</v>
      </c>
    </row>
    <row r="8" spans="1:26" ht="13.5" thickBot="1">
      <c r="A8" s="108" t="s">
        <v>61</v>
      </c>
      <c r="B8" s="127" t="s">
        <v>62</v>
      </c>
      <c r="C8" s="109">
        <v>1</v>
      </c>
      <c r="D8" s="109">
        <v>2</v>
      </c>
      <c r="E8" s="152">
        <v>3</v>
      </c>
      <c r="F8" s="109">
        <v>4</v>
      </c>
      <c r="G8" s="95">
        <v>5</v>
      </c>
      <c r="H8" s="95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95">
        <v>14</v>
      </c>
      <c r="Q8" s="95">
        <v>15</v>
      </c>
      <c r="R8" s="95">
        <v>16</v>
      </c>
      <c r="S8" s="95">
        <v>17</v>
      </c>
      <c r="T8" s="95">
        <v>18</v>
      </c>
      <c r="U8" s="95">
        <v>19</v>
      </c>
      <c r="V8" s="95">
        <v>20</v>
      </c>
      <c r="W8" s="95">
        <v>21</v>
      </c>
      <c r="X8" s="95">
        <v>22</v>
      </c>
      <c r="Y8" s="95">
        <v>23</v>
      </c>
      <c r="Z8" s="95">
        <v>24</v>
      </c>
    </row>
    <row r="9" spans="1:26" ht="12.75">
      <c r="A9" s="139" t="s">
        <v>97</v>
      </c>
      <c r="B9" s="162" t="s">
        <v>101</v>
      </c>
      <c r="C9" s="130">
        <f>табл3!C24</f>
        <v>0</v>
      </c>
      <c r="D9" s="131">
        <f>табл3!D24</f>
        <v>0</v>
      </c>
      <c r="E9" s="131">
        <f>IF(C9-D9&lt;0,C9-D9,0)</f>
        <v>0</v>
      </c>
      <c r="F9" s="140">
        <f>IF(D9=0,0,E9/D9*100)</f>
        <v>0</v>
      </c>
      <c r="G9" s="175">
        <f>табл3!E24</f>
        <v>0</v>
      </c>
      <c r="H9" s="131">
        <f>табл3!F24</f>
        <v>0</v>
      </c>
      <c r="I9" s="131">
        <f>IF(G9-H9&lt;0,G9-H9,0)</f>
        <v>0</v>
      </c>
      <c r="J9" s="140">
        <f>IF(H9=0,0,I9/H9*100)</f>
        <v>0</v>
      </c>
      <c r="K9" s="130">
        <f>табл3!G24</f>
        <v>0</v>
      </c>
      <c r="L9" s="131">
        <f>табл3!H24</f>
        <v>0</v>
      </c>
      <c r="M9" s="131">
        <f>IF(K9-L9&lt;0,K9-L9,0)</f>
        <v>0</v>
      </c>
      <c r="N9" s="140">
        <f>IF(L9=0,0,M9/L9*100)</f>
        <v>0</v>
      </c>
      <c r="O9" s="130">
        <f>табл3!I24</f>
        <v>0</v>
      </c>
      <c r="P9" s="131">
        <f>табл3!J24</f>
        <v>0</v>
      </c>
      <c r="Q9" s="131">
        <f>IF(O9-P9&lt;0,O9-P9,0)</f>
        <v>0</v>
      </c>
      <c r="R9" s="140">
        <f>IF(P9=0,0,Q9/P9*100)</f>
        <v>0</v>
      </c>
      <c r="S9" s="130">
        <f>табл3!K24</f>
        <v>0</v>
      </c>
      <c r="T9" s="131">
        <f>табл3!L24</f>
        <v>0</v>
      </c>
      <c r="U9" s="131">
        <f>IF(S9-T9&lt;0,S9-T9,0)</f>
        <v>0</v>
      </c>
      <c r="V9" s="140">
        <f>IF(T9=0,0,U9/T9*100)</f>
        <v>0</v>
      </c>
      <c r="W9" s="130">
        <f>табл3!M24</f>
        <v>0</v>
      </c>
      <c r="X9" s="131">
        <f>табл3!N24</f>
        <v>0</v>
      </c>
      <c r="Y9" s="131">
        <f>IF(W9-X9&lt;0,W9-X9,0)</f>
        <v>0</v>
      </c>
      <c r="Z9" s="140">
        <f>IF(X9=0,0,Y9/X9*100)</f>
        <v>0</v>
      </c>
    </row>
    <row r="10" spans="1:26" ht="55.5" customHeight="1">
      <c r="A10" s="138" t="s">
        <v>76</v>
      </c>
      <c r="B10" s="162" t="s">
        <v>30</v>
      </c>
      <c r="C10" s="123">
        <f>табл3!C25</f>
        <v>0</v>
      </c>
      <c r="D10" s="120">
        <f>табл3!D25</f>
        <v>0</v>
      </c>
      <c r="E10" s="120">
        <f>IF(C10-D10&lt;0,C10-D10,0)</f>
        <v>0</v>
      </c>
      <c r="F10" s="124">
        <f aca="true" t="shared" si="0" ref="F10:F31">IF(D10=0,0,E10/D10*100)</f>
        <v>0</v>
      </c>
      <c r="G10" s="157">
        <f>табл3!E25</f>
        <v>0</v>
      </c>
      <c r="H10" s="120">
        <f>табл3!F25</f>
        <v>0</v>
      </c>
      <c r="I10" s="120">
        <f>IF(G10-H10&lt;0,G10-H10,0)</f>
        <v>0</v>
      </c>
      <c r="J10" s="124">
        <f aca="true" t="shared" si="1" ref="J10:J31">IF(H10=0,0,I10/H10*100)</f>
        <v>0</v>
      </c>
      <c r="K10" s="123">
        <f>табл3!G25</f>
        <v>0</v>
      </c>
      <c r="L10" s="120">
        <f>табл3!H25</f>
        <v>0</v>
      </c>
      <c r="M10" s="120">
        <f>IF(K10-L10&lt;0,K10-L10,0)</f>
        <v>0</v>
      </c>
      <c r="N10" s="124">
        <f aca="true" t="shared" si="2" ref="N10:N31">IF(L10=0,0,M10/L10*100)</f>
        <v>0</v>
      </c>
      <c r="O10" s="123">
        <f>табл3!I25</f>
        <v>0</v>
      </c>
      <c r="P10" s="120">
        <f>табл3!J25</f>
        <v>0</v>
      </c>
      <c r="Q10" s="120">
        <f>IF(O10-P10&lt;0,O10-P10,0)</f>
        <v>0</v>
      </c>
      <c r="R10" s="124">
        <f aca="true" t="shared" si="3" ref="R10:R31">IF(P10=0,0,Q10/P10*100)</f>
        <v>0</v>
      </c>
      <c r="S10" s="123">
        <f>табл3!K25</f>
        <v>0</v>
      </c>
      <c r="T10" s="120">
        <f>табл3!L25</f>
        <v>0</v>
      </c>
      <c r="U10" s="120">
        <f>IF(S10-T10&lt;0,S10-T10,0)</f>
        <v>0</v>
      </c>
      <c r="V10" s="124">
        <f aca="true" t="shared" si="4" ref="V10:V31">IF(T10=0,0,U10/T10*100)</f>
        <v>0</v>
      </c>
      <c r="W10" s="123">
        <f>табл3!M25</f>
        <v>0</v>
      </c>
      <c r="X10" s="120">
        <f>табл3!N25</f>
        <v>0</v>
      </c>
      <c r="Y10" s="120">
        <f>IF(W10-X10&lt;0,W10-X10,0)</f>
        <v>0</v>
      </c>
      <c r="Z10" s="124">
        <f aca="true" t="shared" si="5" ref="Z10:Z31">IF(X10=0,0,Y10/X10*100)</f>
        <v>0</v>
      </c>
    </row>
    <row r="11" spans="1:26" ht="25.5">
      <c r="A11" s="110" t="s">
        <v>77</v>
      </c>
      <c r="B11" s="163" t="s">
        <v>31</v>
      </c>
      <c r="C11" s="123">
        <f>табл3!C26</f>
        <v>0</v>
      </c>
      <c r="D11" s="120">
        <f>табл3!D26</f>
        <v>0</v>
      </c>
      <c r="E11" s="120">
        <f aca="true" t="shared" si="6" ref="E11:E31">IF(C11-D11&lt;0,C11-D11,0)</f>
        <v>0</v>
      </c>
      <c r="F11" s="124">
        <f t="shared" si="0"/>
        <v>0</v>
      </c>
      <c r="G11" s="157">
        <f>табл3!E26</f>
        <v>0</v>
      </c>
      <c r="H11" s="120">
        <f>табл3!F26</f>
        <v>0</v>
      </c>
      <c r="I11" s="120">
        <f aca="true" t="shared" si="7" ref="I11:I31">IF(G11-H11&lt;0,G11-H11,0)</f>
        <v>0</v>
      </c>
      <c r="J11" s="124">
        <f t="shared" si="1"/>
        <v>0</v>
      </c>
      <c r="K11" s="123">
        <f>табл3!G26</f>
        <v>0</v>
      </c>
      <c r="L11" s="120">
        <f>табл3!H26</f>
        <v>0</v>
      </c>
      <c r="M11" s="120">
        <f aca="true" t="shared" si="8" ref="M11:M31">IF(K11-L11&lt;0,K11-L11,0)</f>
        <v>0</v>
      </c>
      <c r="N11" s="124">
        <f t="shared" si="2"/>
        <v>0</v>
      </c>
      <c r="O11" s="123">
        <f>табл3!I26</f>
        <v>0</v>
      </c>
      <c r="P11" s="120">
        <f>табл3!J26</f>
        <v>0</v>
      </c>
      <c r="Q11" s="120">
        <f aca="true" t="shared" si="9" ref="Q11:Q31">IF(O11-P11&lt;0,O11-P11,0)</f>
        <v>0</v>
      </c>
      <c r="R11" s="124">
        <f t="shared" si="3"/>
        <v>0</v>
      </c>
      <c r="S11" s="123">
        <f>табл3!K26</f>
        <v>0</v>
      </c>
      <c r="T11" s="120">
        <f>табл3!L26</f>
        <v>0</v>
      </c>
      <c r="U11" s="120">
        <f aca="true" t="shared" si="10" ref="U11:U31">IF(S11-T11&lt;0,S11-T11,0)</f>
        <v>0</v>
      </c>
      <c r="V11" s="124">
        <f t="shared" si="4"/>
        <v>0</v>
      </c>
      <c r="W11" s="123">
        <f>табл3!M26</f>
        <v>0</v>
      </c>
      <c r="X11" s="120">
        <f>табл3!N26</f>
        <v>0</v>
      </c>
      <c r="Y11" s="120">
        <f aca="true" t="shared" si="11" ref="Y11:Y31">IF(W11-X11&lt;0,W11-X11,0)</f>
        <v>0</v>
      </c>
      <c r="Z11" s="124">
        <f t="shared" si="5"/>
        <v>0</v>
      </c>
    </row>
    <row r="12" spans="1:26" ht="12.75">
      <c r="A12" s="111" t="s">
        <v>57</v>
      </c>
      <c r="B12" s="163" t="s">
        <v>32</v>
      </c>
      <c r="C12" s="123">
        <f>табл3!C27</f>
        <v>0</v>
      </c>
      <c r="D12" s="120">
        <f>табл3!D27</f>
        <v>0</v>
      </c>
      <c r="E12" s="120">
        <f t="shared" si="6"/>
        <v>0</v>
      </c>
      <c r="F12" s="124">
        <f t="shared" si="0"/>
        <v>0</v>
      </c>
      <c r="G12" s="157">
        <f>табл3!E27</f>
        <v>0</v>
      </c>
      <c r="H12" s="120">
        <f>табл3!F27</f>
        <v>0</v>
      </c>
      <c r="I12" s="120">
        <f t="shared" si="7"/>
        <v>0</v>
      </c>
      <c r="J12" s="124">
        <f t="shared" si="1"/>
        <v>0</v>
      </c>
      <c r="K12" s="123">
        <f>табл3!G27</f>
        <v>0</v>
      </c>
      <c r="L12" s="120">
        <f>табл3!H27</f>
        <v>0</v>
      </c>
      <c r="M12" s="120">
        <f t="shared" si="8"/>
        <v>0</v>
      </c>
      <c r="N12" s="124">
        <f t="shared" si="2"/>
        <v>0</v>
      </c>
      <c r="O12" s="123">
        <f>табл3!I27</f>
        <v>0</v>
      </c>
      <c r="P12" s="120">
        <f>табл3!J27</f>
        <v>0</v>
      </c>
      <c r="Q12" s="120">
        <f t="shared" si="9"/>
        <v>0</v>
      </c>
      <c r="R12" s="124">
        <f t="shared" si="3"/>
        <v>0</v>
      </c>
      <c r="S12" s="123">
        <f>табл3!K27</f>
        <v>0</v>
      </c>
      <c r="T12" s="120">
        <f>табл3!L27</f>
        <v>0</v>
      </c>
      <c r="U12" s="120">
        <f t="shared" si="10"/>
        <v>0</v>
      </c>
      <c r="V12" s="124">
        <f t="shared" si="4"/>
        <v>0</v>
      </c>
      <c r="W12" s="123">
        <f>табл3!M27</f>
        <v>0</v>
      </c>
      <c r="X12" s="120">
        <f>табл3!N27</f>
        <v>0</v>
      </c>
      <c r="Y12" s="120">
        <f t="shared" si="11"/>
        <v>0</v>
      </c>
      <c r="Z12" s="124">
        <f t="shared" si="5"/>
        <v>0</v>
      </c>
    </row>
    <row r="13" spans="1:26" ht="25.5">
      <c r="A13" s="110" t="s">
        <v>0</v>
      </c>
      <c r="B13" s="163" t="s">
        <v>33</v>
      </c>
      <c r="C13" s="123">
        <f>табл3!C28</f>
        <v>0</v>
      </c>
      <c r="D13" s="120">
        <f>табл3!D28</f>
        <v>0</v>
      </c>
      <c r="E13" s="120">
        <f t="shared" si="6"/>
        <v>0</v>
      </c>
      <c r="F13" s="124">
        <f t="shared" si="0"/>
        <v>0</v>
      </c>
      <c r="G13" s="157">
        <f>табл3!E28</f>
        <v>0</v>
      </c>
      <c r="H13" s="120">
        <f>табл3!F28</f>
        <v>0</v>
      </c>
      <c r="I13" s="120">
        <f t="shared" si="7"/>
        <v>0</v>
      </c>
      <c r="J13" s="124">
        <f t="shared" si="1"/>
        <v>0</v>
      </c>
      <c r="K13" s="123">
        <f>табл3!G28</f>
        <v>0</v>
      </c>
      <c r="L13" s="120">
        <f>табл3!H28</f>
        <v>0</v>
      </c>
      <c r="M13" s="120">
        <f t="shared" si="8"/>
        <v>0</v>
      </c>
      <c r="N13" s="124">
        <f t="shared" si="2"/>
        <v>0</v>
      </c>
      <c r="O13" s="123">
        <f>табл3!I28</f>
        <v>0</v>
      </c>
      <c r="P13" s="120">
        <f>табл3!J28</f>
        <v>0</v>
      </c>
      <c r="Q13" s="120">
        <f t="shared" si="9"/>
        <v>0</v>
      </c>
      <c r="R13" s="124">
        <f t="shared" si="3"/>
        <v>0</v>
      </c>
      <c r="S13" s="123">
        <f>табл3!K28</f>
        <v>0</v>
      </c>
      <c r="T13" s="120">
        <f>табл3!L28</f>
        <v>0</v>
      </c>
      <c r="U13" s="120">
        <f t="shared" si="10"/>
        <v>0</v>
      </c>
      <c r="V13" s="124">
        <f t="shared" si="4"/>
        <v>0</v>
      </c>
      <c r="W13" s="123">
        <f>табл3!M28</f>
        <v>0</v>
      </c>
      <c r="X13" s="120">
        <f>табл3!N28</f>
        <v>0</v>
      </c>
      <c r="Y13" s="120">
        <f t="shared" si="11"/>
        <v>0</v>
      </c>
      <c r="Z13" s="124">
        <f t="shared" si="5"/>
        <v>0</v>
      </c>
    </row>
    <row r="14" spans="1:26" ht="16.5" customHeight="1">
      <c r="A14" s="111" t="s">
        <v>1</v>
      </c>
      <c r="B14" s="163" t="s">
        <v>34</v>
      </c>
      <c r="C14" s="123">
        <f>табл3!C29</f>
        <v>0</v>
      </c>
      <c r="D14" s="120">
        <f>табл3!D29</f>
        <v>0</v>
      </c>
      <c r="E14" s="120">
        <f t="shared" si="6"/>
        <v>0</v>
      </c>
      <c r="F14" s="124">
        <f t="shared" si="0"/>
        <v>0</v>
      </c>
      <c r="G14" s="157">
        <f>табл3!E29</f>
        <v>0</v>
      </c>
      <c r="H14" s="120">
        <f>табл3!F29</f>
        <v>0</v>
      </c>
      <c r="I14" s="120">
        <f t="shared" si="7"/>
        <v>0</v>
      </c>
      <c r="J14" s="124">
        <f t="shared" si="1"/>
        <v>0</v>
      </c>
      <c r="K14" s="123">
        <f>табл3!G29</f>
        <v>0</v>
      </c>
      <c r="L14" s="120">
        <f>табл3!H29</f>
        <v>0</v>
      </c>
      <c r="M14" s="120">
        <f t="shared" si="8"/>
        <v>0</v>
      </c>
      <c r="N14" s="124">
        <f t="shared" si="2"/>
        <v>0</v>
      </c>
      <c r="O14" s="123">
        <f>табл3!I29</f>
        <v>0</v>
      </c>
      <c r="P14" s="120">
        <f>табл3!J29</f>
        <v>0</v>
      </c>
      <c r="Q14" s="120">
        <f t="shared" si="9"/>
        <v>0</v>
      </c>
      <c r="R14" s="124">
        <f t="shared" si="3"/>
        <v>0</v>
      </c>
      <c r="S14" s="123">
        <f>табл3!K29</f>
        <v>0</v>
      </c>
      <c r="T14" s="120">
        <f>табл3!L29</f>
        <v>0</v>
      </c>
      <c r="U14" s="120">
        <f t="shared" si="10"/>
        <v>0</v>
      </c>
      <c r="V14" s="124">
        <f t="shared" si="4"/>
        <v>0</v>
      </c>
      <c r="W14" s="123">
        <f>табл3!M29</f>
        <v>0</v>
      </c>
      <c r="X14" s="120">
        <f>табл3!N29</f>
        <v>0</v>
      </c>
      <c r="Y14" s="120">
        <f t="shared" si="11"/>
        <v>0</v>
      </c>
      <c r="Z14" s="124">
        <f t="shared" si="5"/>
        <v>0</v>
      </c>
    </row>
    <row r="15" spans="1:26" ht="44.25" customHeight="1">
      <c r="A15" s="112" t="s">
        <v>53</v>
      </c>
      <c r="B15" s="163" t="s">
        <v>35</v>
      </c>
      <c r="C15" s="123">
        <f>табл3!C30</f>
        <v>0</v>
      </c>
      <c r="D15" s="120">
        <f>табл3!D30</f>
        <v>0</v>
      </c>
      <c r="E15" s="120">
        <f t="shared" si="6"/>
        <v>0</v>
      </c>
      <c r="F15" s="124">
        <f t="shared" si="0"/>
        <v>0</v>
      </c>
      <c r="G15" s="157">
        <f>табл3!E30</f>
        <v>0</v>
      </c>
      <c r="H15" s="120">
        <f>табл3!F30</f>
        <v>0</v>
      </c>
      <c r="I15" s="120">
        <f t="shared" si="7"/>
        <v>0</v>
      </c>
      <c r="J15" s="124">
        <f t="shared" si="1"/>
        <v>0</v>
      </c>
      <c r="K15" s="123">
        <f>табл3!G30</f>
        <v>0</v>
      </c>
      <c r="L15" s="120">
        <f>табл3!H30</f>
        <v>0</v>
      </c>
      <c r="M15" s="120">
        <f t="shared" si="8"/>
        <v>0</v>
      </c>
      <c r="N15" s="124">
        <f t="shared" si="2"/>
        <v>0</v>
      </c>
      <c r="O15" s="123">
        <f>табл3!I30</f>
        <v>0</v>
      </c>
      <c r="P15" s="120">
        <f>табл3!J30</f>
        <v>0</v>
      </c>
      <c r="Q15" s="120">
        <f t="shared" si="9"/>
        <v>0</v>
      </c>
      <c r="R15" s="124">
        <f t="shared" si="3"/>
        <v>0</v>
      </c>
      <c r="S15" s="123">
        <f>табл3!K30</f>
        <v>0</v>
      </c>
      <c r="T15" s="120">
        <f>табл3!L30</f>
        <v>0</v>
      </c>
      <c r="U15" s="120">
        <f t="shared" si="10"/>
        <v>0</v>
      </c>
      <c r="V15" s="124">
        <f t="shared" si="4"/>
        <v>0</v>
      </c>
      <c r="W15" s="123">
        <f>табл3!M30</f>
        <v>0</v>
      </c>
      <c r="X15" s="120">
        <f>табл3!N30</f>
        <v>0</v>
      </c>
      <c r="Y15" s="120">
        <f t="shared" si="11"/>
        <v>0</v>
      </c>
      <c r="Z15" s="124">
        <f t="shared" si="5"/>
        <v>0</v>
      </c>
    </row>
    <row r="16" spans="1:26" ht="38.25" customHeight="1">
      <c r="A16" s="111" t="s">
        <v>78</v>
      </c>
      <c r="B16" s="163" t="s">
        <v>36</v>
      </c>
      <c r="C16" s="123">
        <f>табл3!C31</f>
        <v>0</v>
      </c>
      <c r="D16" s="120">
        <f>табл3!D31</f>
        <v>0</v>
      </c>
      <c r="E16" s="120">
        <f t="shared" si="6"/>
        <v>0</v>
      </c>
      <c r="F16" s="124">
        <f t="shared" si="0"/>
        <v>0</v>
      </c>
      <c r="G16" s="157">
        <f>табл3!E31</f>
        <v>0</v>
      </c>
      <c r="H16" s="120">
        <f>табл3!F31</f>
        <v>0</v>
      </c>
      <c r="I16" s="120">
        <f t="shared" si="7"/>
        <v>0</v>
      </c>
      <c r="J16" s="124">
        <f t="shared" si="1"/>
        <v>0</v>
      </c>
      <c r="K16" s="123">
        <f>табл3!G31</f>
        <v>0</v>
      </c>
      <c r="L16" s="120">
        <f>табл3!H31</f>
        <v>0</v>
      </c>
      <c r="M16" s="120">
        <f t="shared" si="8"/>
        <v>0</v>
      </c>
      <c r="N16" s="124">
        <f t="shared" si="2"/>
        <v>0</v>
      </c>
      <c r="O16" s="123">
        <f>табл3!I31</f>
        <v>0</v>
      </c>
      <c r="P16" s="120">
        <f>табл3!J31</f>
        <v>0</v>
      </c>
      <c r="Q16" s="120">
        <f t="shared" si="9"/>
        <v>0</v>
      </c>
      <c r="R16" s="124">
        <f t="shared" si="3"/>
        <v>0</v>
      </c>
      <c r="S16" s="123">
        <f>табл3!K31</f>
        <v>0</v>
      </c>
      <c r="T16" s="120">
        <f>табл3!L31</f>
        <v>0</v>
      </c>
      <c r="U16" s="120">
        <f t="shared" si="10"/>
        <v>0</v>
      </c>
      <c r="V16" s="124">
        <f t="shared" si="4"/>
        <v>0</v>
      </c>
      <c r="W16" s="123">
        <f>табл3!M31</f>
        <v>0</v>
      </c>
      <c r="X16" s="120">
        <f>табл3!N31</f>
        <v>0</v>
      </c>
      <c r="Y16" s="120">
        <f t="shared" si="11"/>
        <v>0</v>
      </c>
      <c r="Z16" s="124">
        <f t="shared" si="5"/>
        <v>0</v>
      </c>
    </row>
    <row r="17" spans="1:26" ht="25.5">
      <c r="A17" s="113" t="s">
        <v>79</v>
      </c>
      <c r="B17" s="163" t="s">
        <v>37</v>
      </c>
      <c r="C17" s="123">
        <f>табл3!C32</f>
        <v>0</v>
      </c>
      <c r="D17" s="120">
        <f>табл3!D32</f>
        <v>0</v>
      </c>
      <c r="E17" s="120">
        <f t="shared" si="6"/>
        <v>0</v>
      </c>
      <c r="F17" s="124">
        <f t="shared" si="0"/>
        <v>0</v>
      </c>
      <c r="G17" s="157">
        <f>табл3!E32</f>
        <v>0</v>
      </c>
      <c r="H17" s="120">
        <f>табл3!F32</f>
        <v>0</v>
      </c>
      <c r="I17" s="120">
        <f t="shared" si="7"/>
        <v>0</v>
      </c>
      <c r="J17" s="124">
        <f t="shared" si="1"/>
        <v>0</v>
      </c>
      <c r="K17" s="123">
        <f>табл3!G32</f>
        <v>0</v>
      </c>
      <c r="L17" s="120">
        <f>табл3!H32</f>
        <v>0</v>
      </c>
      <c r="M17" s="120">
        <f t="shared" si="8"/>
        <v>0</v>
      </c>
      <c r="N17" s="124">
        <f t="shared" si="2"/>
        <v>0</v>
      </c>
      <c r="O17" s="123">
        <f>табл3!I32</f>
        <v>0</v>
      </c>
      <c r="P17" s="120">
        <f>табл3!J32</f>
        <v>0</v>
      </c>
      <c r="Q17" s="120">
        <f t="shared" si="9"/>
        <v>0</v>
      </c>
      <c r="R17" s="124">
        <f t="shared" si="3"/>
        <v>0</v>
      </c>
      <c r="S17" s="123">
        <f>табл3!K32</f>
        <v>0</v>
      </c>
      <c r="T17" s="120">
        <f>табл3!L32</f>
        <v>0</v>
      </c>
      <c r="U17" s="120">
        <f t="shared" si="10"/>
        <v>0</v>
      </c>
      <c r="V17" s="124">
        <f t="shared" si="4"/>
        <v>0</v>
      </c>
      <c r="W17" s="123">
        <f>табл3!M32</f>
        <v>0</v>
      </c>
      <c r="X17" s="120">
        <f>табл3!N32</f>
        <v>0</v>
      </c>
      <c r="Y17" s="120">
        <f t="shared" si="11"/>
        <v>0</v>
      </c>
      <c r="Z17" s="124">
        <f t="shared" si="5"/>
        <v>0</v>
      </c>
    </row>
    <row r="18" spans="1:26" ht="24" customHeight="1">
      <c r="A18" s="111" t="s">
        <v>2</v>
      </c>
      <c r="B18" s="163" t="s">
        <v>41</v>
      </c>
      <c r="C18" s="123">
        <f>табл3!C33</f>
        <v>0</v>
      </c>
      <c r="D18" s="120">
        <f>табл3!D33</f>
        <v>0</v>
      </c>
      <c r="E18" s="120">
        <f t="shared" si="6"/>
        <v>0</v>
      </c>
      <c r="F18" s="124">
        <f t="shared" si="0"/>
        <v>0</v>
      </c>
      <c r="G18" s="157">
        <f>табл3!E33</f>
        <v>0</v>
      </c>
      <c r="H18" s="120">
        <f>табл3!F33</f>
        <v>0</v>
      </c>
      <c r="I18" s="120">
        <f t="shared" si="7"/>
        <v>0</v>
      </c>
      <c r="J18" s="124">
        <f t="shared" si="1"/>
        <v>0</v>
      </c>
      <c r="K18" s="123">
        <f>табл3!G33</f>
        <v>0</v>
      </c>
      <c r="L18" s="120">
        <f>табл3!H33</f>
        <v>0</v>
      </c>
      <c r="M18" s="120">
        <f t="shared" si="8"/>
        <v>0</v>
      </c>
      <c r="N18" s="124">
        <f t="shared" si="2"/>
        <v>0</v>
      </c>
      <c r="O18" s="123">
        <f>табл3!I33</f>
        <v>0</v>
      </c>
      <c r="P18" s="120">
        <f>табл3!J33</f>
        <v>0</v>
      </c>
      <c r="Q18" s="120">
        <f t="shared" si="9"/>
        <v>0</v>
      </c>
      <c r="R18" s="124">
        <f t="shared" si="3"/>
        <v>0</v>
      </c>
      <c r="S18" s="123">
        <f>табл3!K33</f>
        <v>0</v>
      </c>
      <c r="T18" s="120">
        <f>табл3!L33</f>
        <v>0</v>
      </c>
      <c r="U18" s="120">
        <f t="shared" si="10"/>
        <v>0</v>
      </c>
      <c r="V18" s="124">
        <f t="shared" si="4"/>
        <v>0</v>
      </c>
      <c r="W18" s="123">
        <f>табл3!M33</f>
        <v>0</v>
      </c>
      <c r="X18" s="120">
        <f>табл3!N33</f>
        <v>0</v>
      </c>
      <c r="Y18" s="120">
        <f t="shared" si="11"/>
        <v>0</v>
      </c>
      <c r="Z18" s="124">
        <f t="shared" si="5"/>
        <v>0</v>
      </c>
    </row>
    <row r="19" spans="1:26" ht="26.25" customHeight="1">
      <c r="A19" s="112" t="s">
        <v>54</v>
      </c>
      <c r="B19" s="163" t="s">
        <v>40</v>
      </c>
      <c r="C19" s="123">
        <f>табл3!C34</f>
        <v>0</v>
      </c>
      <c r="D19" s="120">
        <f>табл3!D34</f>
        <v>0</v>
      </c>
      <c r="E19" s="120">
        <f t="shared" si="6"/>
        <v>0</v>
      </c>
      <c r="F19" s="124">
        <f t="shared" si="0"/>
        <v>0</v>
      </c>
      <c r="G19" s="157">
        <f>табл3!E34</f>
        <v>0</v>
      </c>
      <c r="H19" s="120">
        <f>табл3!F34</f>
        <v>0</v>
      </c>
      <c r="I19" s="120">
        <f t="shared" si="7"/>
        <v>0</v>
      </c>
      <c r="J19" s="124">
        <f t="shared" si="1"/>
        <v>0</v>
      </c>
      <c r="K19" s="123">
        <f>табл3!G34</f>
        <v>0</v>
      </c>
      <c r="L19" s="120">
        <f>табл3!H34</f>
        <v>0</v>
      </c>
      <c r="M19" s="120">
        <f t="shared" si="8"/>
        <v>0</v>
      </c>
      <c r="N19" s="124">
        <f t="shared" si="2"/>
        <v>0</v>
      </c>
      <c r="O19" s="123">
        <f>табл3!I34</f>
        <v>0</v>
      </c>
      <c r="P19" s="120">
        <f>табл3!J34</f>
        <v>0</v>
      </c>
      <c r="Q19" s="120">
        <f t="shared" si="9"/>
        <v>0</v>
      </c>
      <c r="R19" s="124">
        <f t="shared" si="3"/>
        <v>0</v>
      </c>
      <c r="S19" s="123">
        <f>табл3!K34</f>
        <v>0</v>
      </c>
      <c r="T19" s="120">
        <f>табл3!L34</f>
        <v>0</v>
      </c>
      <c r="U19" s="120">
        <f t="shared" si="10"/>
        <v>0</v>
      </c>
      <c r="V19" s="124">
        <f t="shared" si="4"/>
        <v>0</v>
      </c>
      <c r="W19" s="123">
        <f>табл3!M34</f>
        <v>0</v>
      </c>
      <c r="X19" s="120">
        <f>табл3!N34</f>
        <v>0</v>
      </c>
      <c r="Y19" s="120">
        <f t="shared" si="11"/>
        <v>0</v>
      </c>
      <c r="Z19" s="124">
        <f t="shared" si="5"/>
        <v>0</v>
      </c>
    </row>
    <row r="20" spans="1:26" ht="25.5">
      <c r="A20" s="114" t="s">
        <v>52</v>
      </c>
      <c r="B20" s="163" t="s">
        <v>39</v>
      </c>
      <c r="C20" s="123">
        <f>табл3!C35</f>
        <v>0</v>
      </c>
      <c r="D20" s="120">
        <f>табл3!D35</f>
        <v>0</v>
      </c>
      <c r="E20" s="120">
        <f t="shared" si="6"/>
        <v>0</v>
      </c>
      <c r="F20" s="124">
        <f t="shared" si="0"/>
        <v>0</v>
      </c>
      <c r="G20" s="157">
        <f>табл3!E35</f>
        <v>0</v>
      </c>
      <c r="H20" s="120">
        <f>табл3!F35</f>
        <v>0</v>
      </c>
      <c r="I20" s="120">
        <f t="shared" si="7"/>
        <v>0</v>
      </c>
      <c r="J20" s="124">
        <f t="shared" si="1"/>
        <v>0</v>
      </c>
      <c r="K20" s="165" t="s">
        <v>85</v>
      </c>
      <c r="L20" s="158" t="s">
        <v>85</v>
      </c>
      <c r="M20" s="158" t="s">
        <v>85</v>
      </c>
      <c r="N20" s="160" t="s">
        <v>113</v>
      </c>
      <c r="O20" s="165" t="s">
        <v>85</v>
      </c>
      <c r="P20" s="158" t="s">
        <v>85</v>
      </c>
      <c r="Q20" s="158" t="s">
        <v>85</v>
      </c>
      <c r="R20" s="160" t="s">
        <v>113</v>
      </c>
      <c r="S20" s="159" t="s">
        <v>85</v>
      </c>
      <c r="T20" s="158" t="s">
        <v>85</v>
      </c>
      <c r="U20" s="158" t="s">
        <v>85</v>
      </c>
      <c r="V20" s="160" t="s">
        <v>113</v>
      </c>
      <c r="W20" s="159" t="s">
        <v>85</v>
      </c>
      <c r="X20" s="158" t="s">
        <v>85</v>
      </c>
      <c r="Y20" s="158" t="s">
        <v>85</v>
      </c>
      <c r="Z20" s="160" t="s">
        <v>113</v>
      </c>
    </row>
    <row r="21" spans="1:26" ht="96" customHeight="1">
      <c r="A21" s="112" t="s">
        <v>58</v>
      </c>
      <c r="B21" s="163" t="s">
        <v>38</v>
      </c>
      <c r="C21" s="123">
        <f>табл3!C36</f>
        <v>0</v>
      </c>
      <c r="D21" s="120">
        <f>табл3!D36</f>
        <v>0</v>
      </c>
      <c r="E21" s="120">
        <f t="shared" si="6"/>
        <v>0</v>
      </c>
      <c r="F21" s="124">
        <f t="shared" si="0"/>
        <v>0</v>
      </c>
      <c r="G21" s="157">
        <f>табл3!E36</f>
        <v>0</v>
      </c>
      <c r="H21" s="120">
        <f>табл3!F36</f>
        <v>0</v>
      </c>
      <c r="I21" s="120">
        <f t="shared" si="7"/>
        <v>0</v>
      </c>
      <c r="J21" s="124">
        <f t="shared" si="1"/>
        <v>0</v>
      </c>
      <c r="K21" s="123">
        <f>табл3!G36</f>
        <v>0</v>
      </c>
      <c r="L21" s="120">
        <f>табл3!H36</f>
        <v>0</v>
      </c>
      <c r="M21" s="120">
        <f t="shared" si="8"/>
        <v>0</v>
      </c>
      <c r="N21" s="124">
        <f t="shared" si="2"/>
        <v>0</v>
      </c>
      <c r="O21" s="123">
        <f>табл3!I36</f>
        <v>0</v>
      </c>
      <c r="P21" s="120">
        <f>табл3!J36</f>
        <v>0</v>
      </c>
      <c r="Q21" s="120">
        <f t="shared" si="9"/>
        <v>0</v>
      </c>
      <c r="R21" s="124">
        <f t="shared" si="3"/>
        <v>0</v>
      </c>
      <c r="S21" s="123">
        <f>табл3!K36</f>
        <v>0</v>
      </c>
      <c r="T21" s="120">
        <f>табл3!L36</f>
        <v>0</v>
      </c>
      <c r="U21" s="120">
        <f t="shared" si="10"/>
        <v>0</v>
      </c>
      <c r="V21" s="124">
        <f t="shared" si="4"/>
        <v>0</v>
      </c>
      <c r="W21" s="123">
        <f>табл3!M36</f>
        <v>0</v>
      </c>
      <c r="X21" s="120">
        <f>табл3!N36</f>
        <v>0</v>
      </c>
      <c r="Y21" s="120">
        <f t="shared" si="11"/>
        <v>0</v>
      </c>
      <c r="Z21" s="124">
        <f t="shared" si="5"/>
        <v>0</v>
      </c>
    </row>
    <row r="22" spans="1:26" ht="12.75">
      <c r="A22" s="112" t="s">
        <v>3</v>
      </c>
      <c r="B22" s="163" t="s">
        <v>42</v>
      </c>
      <c r="C22" s="123">
        <f>табл3!C37</f>
        <v>0</v>
      </c>
      <c r="D22" s="120">
        <f>табл3!D37</f>
        <v>0</v>
      </c>
      <c r="E22" s="120">
        <f t="shared" si="6"/>
        <v>0</v>
      </c>
      <c r="F22" s="124">
        <f t="shared" si="0"/>
        <v>0</v>
      </c>
      <c r="G22" s="157">
        <f>табл3!E37</f>
        <v>0</v>
      </c>
      <c r="H22" s="120">
        <f>табл3!F37</f>
        <v>0</v>
      </c>
      <c r="I22" s="120">
        <f t="shared" si="7"/>
        <v>0</v>
      </c>
      <c r="J22" s="124">
        <f t="shared" si="1"/>
        <v>0</v>
      </c>
      <c r="K22" s="161" t="s">
        <v>85</v>
      </c>
      <c r="L22" s="120" t="s">
        <v>85</v>
      </c>
      <c r="M22" s="120" t="s">
        <v>85</v>
      </c>
      <c r="N22" s="160" t="s">
        <v>113</v>
      </c>
      <c r="O22" s="161" t="s">
        <v>85</v>
      </c>
      <c r="P22" s="120" t="s">
        <v>85</v>
      </c>
      <c r="Q22" s="120" t="s">
        <v>85</v>
      </c>
      <c r="R22" s="160" t="s">
        <v>113</v>
      </c>
      <c r="S22" s="123" t="s">
        <v>85</v>
      </c>
      <c r="T22" s="120" t="s">
        <v>85</v>
      </c>
      <c r="U22" s="120" t="s">
        <v>85</v>
      </c>
      <c r="V22" s="160" t="s">
        <v>113</v>
      </c>
      <c r="W22" s="123" t="s">
        <v>85</v>
      </c>
      <c r="X22" s="120" t="s">
        <v>85</v>
      </c>
      <c r="Y22" s="120" t="s">
        <v>85</v>
      </c>
      <c r="Z22" s="160" t="s">
        <v>113</v>
      </c>
    </row>
    <row r="23" spans="1:26" ht="38.25">
      <c r="A23" s="115" t="s">
        <v>59</v>
      </c>
      <c r="B23" s="163" t="s">
        <v>6</v>
      </c>
      <c r="C23" s="123">
        <f>табл3!C38</f>
        <v>0</v>
      </c>
      <c r="D23" s="120">
        <f>табл3!D38</f>
        <v>0</v>
      </c>
      <c r="E23" s="120">
        <f t="shared" si="6"/>
        <v>0</v>
      </c>
      <c r="F23" s="124">
        <f t="shared" si="0"/>
        <v>0</v>
      </c>
      <c r="G23" s="157">
        <f>табл3!E38</f>
        <v>0</v>
      </c>
      <c r="H23" s="120">
        <f>табл3!F38</f>
        <v>0</v>
      </c>
      <c r="I23" s="120">
        <f t="shared" si="7"/>
        <v>0</v>
      </c>
      <c r="J23" s="124">
        <f t="shared" si="1"/>
        <v>0</v>
      </c>
      <c r="K23" s="123">
        <f>табл3!G38</f>
        <v>0</v>
      </c>
      <c r="L23" s="120">
        <f>табл3!H38</f>
        <v>0</v>
      </c>
      <c r="M23" s="120">
        <f t="shared" si="8"/>
        <v>0</v>
      </c>
      <c r="N23" s="124">
        <f t="shared" si="2"/>
        <v>0</v>
      </c>
      <c r="O23" s="123">
        <f>табл3!I38</f>
        <v>0</v>
      </c>
      <c r="P23" s="120">
        <f>табл3!J38</f>
        <v>0</v>
      </c>
      <c r="Q23" s="120">
        <f t="shared" si="9"/>
        <v>0</v>
      </c>
      <c r="R23" s="124">
        <f t="shared" si="3"/>
        <v>0</v>
      </c>
      <c r="S23" s="123">
        <f>табл3!K38</f>
        <v>0</v>
      </c>
      <c r="T23" s="120">
        <f>табл3!L38</f>
        <v>0</v>
      </c>
      <c r="U23" s="120">
        <f t="shared" si="10"/>
        <v>0</v>
      </c>
      <c r="V23" s="124">
        <f t="shared" si="4"/>
        <v>0</v>
      </c>
      <c r="W23" s="123">
        <f>табл3!M38</f>
        <v>0</v>
      </c>
      <c r="X23" s="120">
        <f>табл3!N38</f>
        <v>0</v>
      </c>
      <c r="Y23" s="120">
        <f t="shared" si="11"/>
        <v>0</v>
      </c>
      <c r="Z23" s="124">
        <f t="shared" si="5"/>
        <v>0</v>
      </c>
    </row>
    <row r="24" spans="1:26" ht="25.5">
      <c r="A24" s="116" t="s">
        <v>84</v>
      </c>
      <c r="B24" s="163" t="s">
        <v>43</v>
      </c>
      <c r="C24" s="123">
        <f>табл3!C39</f>
        <v>0</v>
      </c>
      <c r="D24" s="120">
        <f>табл3!D39</f>
        <v>0</v>
      </c>
      <c r="E24" s="120">
        <f t="shared" si="6"/>
        <v>0</v>
      </c>
      <c r="F24" s="124">
        <f t="shared" si="0"/>
        <v>0</v>
      </c>
      <c r="G24" s="157">
        <f>табл3!E39</f>
        <v>0</v>
      </c>
      <c r="H24" s="120">
        <f>табл3!F39</f>
        <v>0</v>
      </c>
      <c r="I24" s="120">
        <f t="shared" si="7"/>
        <v>0</v>
      </c>
      <c r="J24" s="124">
        <f t="shared" si="1"/>
        <v>0</v>
      </c>
      <c r="K24" s="123">
        <f>табл3!G39</f>
        <v>0</v>
      </c>
      <c r="L24" s="120">
        <f>табл3!H39</f>
        <v>0</v>
      </c>
      <c r="M24" s="120">
        <f t="shared" si="8"/>
        <v>0</v>
      </c>
      <c r="N24" s="124">
        <f t="shared" si="2"/>
        <v>0</v>
      </c>
      <c r="O24" s="123">
        <f>табл3!I39</f>
        <v>0</v>
      </c>
      <c r="P24" s="120">
        <f>табл3!J39</f>
        <v>0</v>
      </c>
      <c r="Q24" s="120">
        <f t="shared" si="9"/>
        <v>0</v>
      </c>
      <c r="R24" s="124">
        <f t="shared" si="3"/>
        <v>0</v>
      </c>
      <c r="S24" s="123">
        <f>табл3!K39</f>
        <v>0</v>
      </c>
      <c r="T24" s="120">
        <f>табл3!L39</f>
        <v>0</v>
      </c>
      <c r="U24" s="120">
        <f t="shared" si="10"/>
        <v>0</v>
      </c>
      <c r="V24" s="124">
        <f t="shared" si="4"/>
        <v>0</v>
      </c>
      <c r="W24" s="123">
        <f>табл3!M39</f>
        <v>0</v>
      </c>
      <c r="X24" s="120">
        <f>табл3!N39</f>
        <v>0</v>
      </c>
      <c r="Y24" s="120">
        <f t="shared" si="11"/>
        <v>0</v>
      </c>
      <c r="Z24" s="124">
        <f t="shared" si="5"/>
        <v>0</v>
      </c>
    </row>
    <row r="25" spans="1:26" ht="24" customHeight="1">
      <c r="A25" s="117" t="s">
        <v>80</v>
      </c>
      <c r="B25" s="163" t="s">
        <v>44</v>
      </c>
      <c r="C25" s="123">
        <f>табл3!C40</f>
        <v>0</v>
      </c>
      <c r="D25" s="120">
        <f>табл3!D40</f>
        <v>0</v>
      </c>
      <c r="E25" s="120">
        <f t="shared" si="6"/>
        <v>0</v>
      </c>
      <c r="F25" s="124">
        <f t="shared" si="0"/>
        <v>0</v>
      </c>
      <c r="G25" s="157">
        <f>табл3!E40</f>
        <v>0</v>
      </c>
      <c r="H25" s="120">
        <f>табл3!F40</f>
        <v>0</v>
      </c>
      <c r="I25" s="120">
        <f t="shared" si="7"/>
        <v>0</v>
      </c>
      <c r="J25" s="124">
        <f t="shared" si="1"/>
        <v>0</v>
      </c>
      <c r="K25" s="123">
        <f>табл3!G40</f>
        <v>0</v>
      </c>
      <c r="L25" s="120">
        <f>табл3!H40</f>
        <v>0</v>
      </c>
      <c r="M25" s="120">
        <f t="shared" si="8"/>
        <v>0</v>
      </c>
      <c r="N25" s="124">
        <f t="shared" si="2"/>
        <v>0</v>
      </c>
      <c r="O25" s="123">
        <f>табл3!I40</f>
        <v>0</v>
      </c>
      <c r="P25" s="120">
        <f>табл3!J40</f>
        <v>0</v>
      </c>
      <c r="Q25" s="120">
        <f t="shared" si="9"/>
        <v>0</v>
      </c>
      <c r="R25" s="124">
        <f t="shared" si="3"/>
        <v>0</v>
      </c>
      <c r="S25" s="123">
        <f>табл3!K40</f>
        <v>0</v>
      </c>
      <c r="T25" s="120">
        <f>табл3!L40</f>
        <v>0</v>
      </c>
      <c r="U25" s="120">
        <f t="shared" si="10"/>
        <v>0</v>
      </c>
      <c r="V25" s="124">
        <f t="shared" si="4"/>
        <v>0</v>
      </c>
      <c r="W25" s="123">
        <f>табл3!M40</f>
        <v>0</v>
      </c>
      <c r="X25" s="120">
        <f>табл3!N40</f>
        <v>0</v>
      </c>
      <c r="Y25" s="120">
        <f t="shared" si="11"/>
        <v>0</v>
      </c>
      <c r="Z25" s="124">
        <f t="shared" si="5"/>
        <v>0</v>
      </c>
    </row>
    <row r="26" spans="1:26" ht="21" customHeight="1">
      <c r="A26" s="118" t="s">
        <v>16</v>
      </c>
      <c r="B26" s="163" t="s">
        <v>45</v>
      </c>
      <c r="C26" s="123">
        <f>табл3!C41</f>
        <v>0</v>
      </c>
      <c r="D26" s="120">
        <f>табл3!D41</f>
        <v>0</v>
      </c>
      <c r="E26" s="120">
        <f t="shared" si="6"/>
        <v>0</v>
      </c>
      <c r="F26" s="124">
        <f t="shared" si="0"/>
        <v>0</v>
      </c>
      <c r="G26" s="157">
        <f>табл3!E41</f>
        <v>0</v>
      </c>
      <c r="H26" s="120">
        <f>табл3!F41</f>
        <v>0</v>
      </c>
      <c r="I26" s="120">
        <f t="shared" si="7"/>
        <v>0</v>
      </c>
      <c r="J26" s="124">
        <f t="shared" si="1"/>
        <v>0</v>
      </c>
      <c r="K26" s="123">
        <f>табл3!G41</f>
        <v>0</v>
      </c>
      <c r="L26" s="120">
        <f>табл3!H41</f>
        <v>0</v>
      </c>
      <c r="M26" s="120">
        <f t="shared" si="8"/>
        <v>0</v>
      </c>
      <c r="N26" s="124">
        <f t="shared" si="2"/>
        <v>0</v>
      </c>
      <c r="O26" s="123">
        <f>табл3!I41</f>
        <v>0</v>
      </c>
      <c r="P26" s="120">
        <f>табл3!J41</f>
        <v>0</v>
      </c>
      <c r="Q26" s="120">
        <f t="shared" si="9"/>
        <v>0</v>
      </c>
      <c r="R26" s="124">
        <f t="shared" si="3"/>
        <v>0</v>
      </c>
      <c r="S26" s="123">
        <f>табл3!K41</f>
        <v>0</v>
      </c>
      <c r="T26" s="120">
        <f>табл3!L41</f>
        <v>0</v>
      </c>
      <c r="U26" s="120">
        <f t="shared" si="10"/>
        <v>0</v>
      </c>
      <c r="V26" s="124">
        <f t="shared" si="4"/>
        <v>0</v>
      </c>
      <c r="W26" s="123">
        <f>табл3!M41</f>
        <v>0</v>
      </c>
      <c r="X26" s="120">
        <f>табл3!N41</f>
        <v>0</v>
      </c>
      <c r="Y26" s="120">
        <f t="shared" si="11"/>
        <v>0</v>
      </c>
      <c r="Z26" s="124">
        <f t="shared" si="5"/>
        <v>0</v>
      </c>
    </row>
    <row r="27" spans="1:26" ht="25.5">
      <c r="A27" s="119" t="s">
        <v>55</v>
      </c>
      <c r="B27" s="163" t="s">
        <v>46</v>
      </c>
      <c r="C27" s="123">
        <f>табл3!C42</f>
        <v>0</v>
      </c>
      <c r="D27" s="120">
        <f>табл3!D42</f>
        <v>0</v>
      </c>
      <c r="E27" s="120">
        <f t="shared" si="6"/>
        <v>0</v>
      </c>
      <c r="F27" s="124">
        <f t="shared" si="0"/>
        <v>0</v>
      </c>
      <c r="G27" s="157">
        <f>табл3!E42</f>
        <v>0</v>
      </c>
      <c r="H27" s="120">
        <f>табл3!F42</f>
        <v>0</v>
      </c>
      <c r="I27" s="120">
        <f t="shared" si="7"/>
        <v>0</v>
      </c>
      <c r="J27" s="124">
        <f t="shared" si="1"/>
        <v>0</v>
      </c>
      <c r="K27" s="123">
        <f>табл3!G42</f>
        <v>0</v>
      </c>
      <c r="L27" s="120">
        <f>табл3!H42</f>
        <v>0</v>
      </c>
      <c r="M27" s="120">
        <f t="shared" si="8"/>
        <v>0</v>
      </c>
      <c r="N27" s="124">
        <f t="shared" si="2"/>
        <v>0</v>
      </c>
      <c r="O27" s="123">
        <f>табл3!I42</f>
        <v>0</v>
      </c>
      <c r="P27" s="120">
        <f>табл3!J42</f>
        <v>0</v>
      </c>
      <c r="Q27" s="120">
        <f t="shared" si="9"/>
        <v>0</v>
      </c>
      <c r="R27" s="124">
        <f t="shared" si="3"/>
        <v>0</v>
      </c>
      <c r="S27" s="123">
        <f>табл3!K42</f>
        <v>0</v>
      </c>
      <c r="T27" s="120">
        <f>табл3!L42</f>
        <v>0</v>
      </c>
      <c r="U27" s="120">
        <f t="shared" si="10"/>
        <v>0</v>
      </c>
      <c r="V27" s="124">
        <f t="shared" si="4"/>
        <v>0</v>
      </c>
      <c r="W27" s="123">
        <f>табл3!M42</f>
        <v>0</v>
      </c>
      <c r="X27" s="120">
        <f>табл3!N42</f>
        <v>0</v>
      </c>
      <c r="Y27" s="120">
        <f t="shared" si="11"/>
        <v>0</v>
      </c>
      <c r="Z27" s="124">
        <f t="shared" si="5"/>
        <v>0</v>
      </c>
    </row>
    <row r="28" spans="1:26" ht="24.75" customHeight="1">
      <c r="A28" s="118" t="s">
        <v>81</v>
      </c>
      <c r="B28" s="163" t="s">
        <v>47</v>
      </c>
      <c r="C28" s="123">
        <f>табл3!C43</f>
        <v>0</v>
      </c>
      <c r="D28" s="120">
        <f>табл3!D43</f>
        <v>0</v>
      </c>
      <c r="E28" s="120">
        <f t="shared" si="6"/>
        <v>0</v>
      </c>
      <c r="F28" s="124">
        <f t="shared" si="0"/>
        <v>0</v>
      </c>
      <c r="G28" s="157">
        <f>табл3!E43</f>
        <v>0</v>
      </c>
      <c r="H28" s="120">
        <f>табл3!F43</f>
        <v>0</v>
      </c>
      <c r="I28" s="120">
        <f t="shared" si="7"/>
        <v>0</v>
      </c>
      <c r="J28" s="124">
        <f t="shared" si="1"/>
        <v>0</v>
      </c>
      <c r="K28" s="123">
        <f>табл3!G43</f>
        <v>0</v>
      </c>
      <c r="L28" s="120">
        <f>табл3!H43</f>
        <v>0</v>
      </c>
      <c r="M28" s="120">
        <f t="shared" si="8"/>
        <v>0</v>
      </c>
      <c r="N28" s="124">
        <f t="shared" si="2"/>
        <v>0</v>
      </c>
      <c r="O28" s="123">
        <f>табл3!I43</f>
        <v>0</v>
      </c>
      <c r="P28" s="120">
        <f>табл3!J43</f>
        <v>0</v>
      </c>
      <c r="Q28" s="120">
        <f t="shared" si="9"/>
        <v>0</v>
      </c>
      <c r="R28" s="124">
        <f t="shared" si="3"/>
        <v>0</v>
      </c>
      <c r="S28" s="123">
        <f>табл3!K43</f>
        <v>0</v>
      </c>
      <c r="T28" s="120">
        <f>табл3!L43</f>
        <v>0</v>
      </c>
      <c r="U28" s="120">
        <f t="shared" si="10"/>
        <v>0</v>
      </c>
      <c r="V28" s="124">
        <f t="shared" si="4"/>
        <v>0</v>
      </c>
      <c r="W28" s="123">
        <f>табл3!M43</f>
        <v>0</v>
      </c>
      <c r="X28" s="120">
        <f>табл3!N43</f>
        <v>0</v>
      </c>
      <c r="Y28" s="120">
        <f t="shared" si="11"/>
        <v>0</v>
      </c>
      <c r="Z28" s="124">
        <f t="shared" si="5"/>
        <v>0</v>
      </c>
    </row>
    <row r="29" spans="1:26" ht="25.5">
      <c r="A29" s="117" t="s">
        <v>14</v>
      </c>
      <c r="B29" s="163" t="s">
        <v>48</v>
      </c>
      <c r="C29" s="123">
        <f>табл3!C44</f>
        <v>0</v>
      </c>
      <c r="D29" s="120">
        <f>табл3!D44</f>
        <v>0</v>
      </c>
      <c r="E29" s="120">
        <f t="shared" si="6"/>
        <v>0</v>
      </c>
      <c r="F29" s="124">
        <f t="shared" si="0"/>
        <v>0</v>
      </c>
      <c r="G29" s="157">
        <f>табл3!E44</f>
        <v>0</v>
      </c>
      <c r="H29" s="120">
        <f>табл3!F44</f>
        <v>0</v>
      </c>
      <c r="I29" s="120">
        <f t="shared" si="7"/>
        <v>0</v>
      </c>
      <c r="J29" s="124">
        <f t="shared" si="1"/>
        <v>0</v>
      </c>
      <c r="K29" s="123">
        <f>табл3!G44</f>
        <v>0</v>
      </c>
      <c r="L29" s="120">
        <f>табл3!H44</f>
        <v>0</v>
      </c>
      <c r="M29" s="120">
        <f t="shared" si="8"/>
        <v>0</v>
      </c>
      <c r="N29" s="124">
        <f t="shared" si="2"/>
        <v>0</v>
      </c>
      <c r="O29" s="123">
        <f>табл3!I44</f>
        <v>0</v>
      </c>
      <c r="P29" s="120">
        <f>табл3!J44</f>
        <v>0</v>
      </c>
      <c r="Q29" s="120">
        <f t="shared" si="9"/>
        <v>0</v>
      </c>
      <c r="R29" s="124">
        <f t="shared" si="3"/>
        <v>0</v>
      </c>
      <c r="S29" s="123">
        <f>табл3!K44</f>
        <v>0</v>
      </c>
      <c r="T29" s="120">
        <f>табл3!L44</f>
        <v>0</v>
      </c>
      <c r="U29" s="120">
        <f t="shared" si="10"/>
        <v>0</v>
      </c>
      <c r="V29" s="124">
        <f t="shared" si="4"/>
        <v>0</v>
      </c>
      <c r="W29" s="123">
        <f>табл3!M44</f>
        <v>0</v>
      </c>
      <c r="X29" s="120">
        <f>табл3!N44</f>
        <v>0</v>
      </c>
      <c r="Y29" s="120">
        <f t="shared" si="11"/>
        <v>0</v>
      </c>
      <c r="Z29" s="124">
        <f t="shared" si="5"/>
        <v>0</v>
      </c>
    </row>
    <row r="30" spans="1:26" ht="12.75">
      <c r="A30" s="118" t="s">
        <v>15</v>
      </c>
      <c r="B30" s="163" t="s">
        <v>49</v>
      </c>
      <c r="C30" s="123">
        <f>табл3!C45</f>
        <v>0</v>
      </c>
      <c r="D30" s="120">
        <f>табл3!D45</f>
        <v>0</v>
      </c>
      <c r="E30" s="120">
        <f t="shared" si="6"/>
        <v>0</v>
      </c>
      <c r="F30" s="124">
        <f t="shared" si="0"/>
        <v>0</v>
      </c>
      <c r="G30" s="157">
        <f>табл3!E45</f>
        <v>0</v>
      </c>
      <c r="H30" s="120">
        <f>табл3!F45</f>
        <v>0</v>
      </c>
      <c r="I30" s="120">
        <f t="shared" si="7"/>
        <v>0</v>
      </c>
      <c r="J30" s="124">
        <f t="shared" si="1"/>
        <v>0</v>
      </c>
      <c r="K30" s="123">
        <f>табл3!G45</f>
        <v>0</v>
      </c>
      <c r="L30" s="120">
        <f>табл3!H45</f>
        <v>0</v>
      </c>
      <c r="M30" s="120">
        <f t="shared" si="8"/>
        <v>0</v>
      </c>
      <c r="N30" s="124">
        <f t="shared" si="2"/>
        <v>0</v>
      </c>
      <c r="O30" s="123">
        <f>табл3!I45</f>
        <v>0</v>
      </c>
      <c r="P30" s="120">
        <f>табл3!J45</f>
        <v>0</v>
      </c>
      <c r="Q30" s="120">
        <f t="shared" si="9"/>
        <v>0</v>
      </c>
      <c r="R30" s="124">
        <f t="shared" si="3"/>
        <v>0</v>
      </c>
      <c r="S30" s="123">
        <f>табл3!K45</f>
        <v>0</v>
      </c>
      <c r="T30" s="120">
        <f>табл3!L45</f>
        <v>0</v>
      </c>
      <c r="U30" s="120">
        <f t="shared" si="10"/>
        <v>0</v>
      </c>
      <c r="V30" s="124">
        <f t="shared" si="4"/>
        <v>0</v>
      </c>
      <c r="W30" s="123">
        <f>табл3!M45</f>
        <v>0</v>
      </c>
      <c r="X30" s="120">
        <f>табл3!N45</f>
        <v>0</v>
      </c>
      <c r="Y30" s="120">
        <f t="shared" si="11"/>
        <v>0</v>
      </c>
      <c r="Z30" s="124">
        <f t="shared" si="5"/>
        <v>0</v>
      </c>
    </row>
    <row r="31" spans="1:26" ht="21" customHeight="1" thickBot="1">
      <c r="A31" s="117" t="s">
        <v>16</v>
      </c>
      <c r="B31" s="164" t="s">
        <v>50</v>
      </c>
      <c r="C31" s="125">
        <f>табл3!C46</f>
        <v>0</v>
      </c>
      <c r="D31" s="135">
        <f>табл3!D46</f>
        <v>0</v>
      </c>
      <c r="E31" s="135">
        <f t="shared" si="6"/>
        <v>0</v>
      </c>
      <c r="F31" s="126">
        <f t="shared" si="0"/>
        <v>0</v>
      </c>
      <c r="G31" s="176">
        <f>табл3!E46</f>
        <v>0</v>
      </c>
      <c r="H31" s="135">
        <f>табл3!F46</f>
        <v>0</v>
      </c>
      <c r="I31" s="135">
        <f t="shared" si="7"/>
        <v>0</v>
      </c>
      <c r="J31" s="126">
        <f t="shared" si="1"/>
        <v>0</v>
      </c>
      <c r="K31" s="125">
        <f>табл3!G46</f>
        <v>0</v>
      </c>
      <c r="L31" s="135">
        <f>табл3!H46</f>
        <v>0</v>
      </c>
      <c r="M31" s="135">
        <f t="shared" si="8"/>
        <v>0</v>
      </c>
      <c r="N31" s="126">
        <f t="shared" si="2"/>
        <v>0</v>
      </c>
      <c r="O31" s="125">
        <f>табл3!I46</f>
        <v>0</v>
      </c>
      <c r="P31" s="135">
        <f>табл3!J46</f>
        <v>0</v>
      </c>
      <c r="Q31" s="135">
        <f t="shared" si="9"/>
        <v>0</v>
      </c>
      <c r="R31" s="126">
        <f t="shared" si="3"/>
        <v>0</v>
      </c>
      <c r="S31" s="125">
        <f>табл3!K46</f>
        <v>0</v>
      </c>
      <c r="T31" s="135">
        <f>табл3!L46</f>
        <v>0</v>
      </c>
      <c r="U31" s="135">
        <f t="shared" si="10"/>
        <v>0</v>
      </c>
      <c r="V31" s="126">
        <f t="shared" si="4"/>
        <v>0</v>
      </c>
      <c r="W31" s="125">
        <f>табл3!M46</f>
        <v>0</v>
      </c>
      <c r="X31" s="135">
        <f>табл3!N46</f>
        <v>0</v>
      </c>
      <c r="Y31" s="135">
        <f t="shared" si="11"/>
        <v>0</v>
      </c>
      <c r="Z31" s="126">
        <f t="shared" si="5"/>
        <v>0</v>
      </c>
    </row>
    <row r="32" spans="1:26" ht="18.75" customHeight="1" thickBot="1">
      <c r="A32" s="102" t="s">
        <v>98</v>
      </c>
      <c r="B32" s="149"/>
      <c r="C32" s="149"/>
      <c r="D32" s="149"/>
      <c r="E32" s="149"/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1"/>
      <c r="Z32" s="151"/>
    </row>
    <row r="33" spans="1:6" ht="12.75">
      <c r="A33" s="103" t="s">
        <v>105</v>
      </c>
      <c r="B33" s="104"/>
      <c r="C33" s="104"/>
      <c r="D33" s="104"/>
      <c r="E33" s="104"/>
      <c r="F33" s="104"/>
    </row>
    <row r="34" spans="1:6" ht="12.75">
      <c r="A34" s="103" t="s">
        <v>104</v>
      </c>
      <c r="B34" s="105"/>
      <c r="C34" s="105"/>
      <c r="D34" s="105"/>
      <c r="E34" s="105"/>
      <c r="F34" s="105"/>
    </row>
    <row r="35" spans="2:6" ht="12.75">
      <c r="B35" s="103"/>
      <c r="C35" s="103"/>
      <c r="D35" s="103"/>
      <c r="E35" s="103"/>
      <c r="F35" s="103"/>
    </row>
    <row r="36" spans="2:6" ht="12.75">
      <c r="B36" s="103"/>
      <c r="C36" s="103"/>
      <c r="D36" s="103"/>
      <c r="E36" s="103"/>
      <c r="F36" s="103"/>
    </row>
    <row r="37" spans="1:6" ht="12.75">
      <c r="A37" s="103"/>
      <c r="B37" s="103"/>
      <c r="C37" s="103"/>
      <c r="D37" s="103"/>
      <c r="E37" s="103"/>
      <c r="F37" s="103"/>
    </row>
    <row r="38" spans="1:6" ht="12.75">
      <c r="A38" s="103"/>
      <c r="B38" s="103"/>
      <c r="C38" s="103"/>
      <c r="D38" s="103"/>
      <c r="E38" s="103"/>
      <c r="F38" s="103"/>
    </row>
    <row r="39" spans="1:6" ht="12.75">
      <c r="A39" s="103"/>
      <c r="B39" s="103"/>
      <c r="C39" s="103"/>
      <c r="D39" s="103"/>
      <c r="E39" s="103"/>
      <c r="F39" s="103"/>
    </row>
    <row r="40" spans="1:6" ht="12.75">
      <c r="A40" s="103"/>
      <c r="B40" s="103"/>
      <c r="C40" s="103"/>
      <c r="D40" s="103"/>
      <c r="E40" s="103"/>
      <c r="F40" s="103"/>
    </row>
    <row r="41" spans="1:6" ht="12.75">
      <c r="A41" s="103"/>
      <c r="B41" s="103"/>
      <c r="C41" s="103"/>
      <c r="D41" s="103"/>
      <c r="E41" s="103"/>
      <c r="F41" s="103"/>
    </row>
    <row r="42" spans="1:6" ht="12.75">
      <c r="A42" s="103"/>
      <c r="B42" s="103"/>
      <c r="C42" s="103"/>
      <c r="D42" s="103"/>
      <c r="E42" s="103"/>
      <c r="F42" s="103"/>
    </row>
    <row r="43" spans="1:6" ht="12.75">
      <c r="A43" s="103"/>
      <c r="B43" s="103"/>
      <c r="C43" s="103"/>
      <c r="D43" s="103"/>
      <c r="E43" s="103"/>
      <c r="F43" s="103"/>
    </row>
    <row r="44" spans="1:6" ht="12.75">
      <c r="A44" s="103"/>
      <c r="B44" s="103"/>
      <c r="C44" s="103"/>
      <c r="D44" s="103"/>
      <c r="E44" s="103"/>
      <c r="F44" s="103"/>
    </row>
    <row r="45" spans="1:6" ht="12.75">
      <c r="A45" s="103"/>
      <c r="B45" s="103"/>
      <c r="C45" s="103"/>
      <c r="D45" s="103"/>
      <c r="E45" s="103"/>
      <c r="F45" s="103"/>
    </row>
    <row r="46" spans="1:6" ht="12.75">
      <c r="A46" s="103"/>
      <c r="B46" s="103"/>
      <c r="C46" s="103"/>
      <c r="D46" s="103"/>
      <c r="E46" s="103"/>
      <c r="F46" s="103"/>
    </row>
    <row r="47" spans="1:6" ht="12.75">
      <c r="A47" s="103"/>
      <c r="B47" s="103"/>
      <c r="C47" s="103"/>
      <c r="D47" s="103"/>
      <c r="E47" s="103"/>
      <c r="F47" s="103"/>
    </row>
    <row r="48" spans="1:6" ht="12.75">
      <c r="A48" s="103"/>
      <c r="B48" s="103"/>
      <c r="C48" s="103"/>
      <c r="D48" s="103"/>
      <c r="E48" s="103"/>
      <c r="F48" s="103"/>
    </row>
    <row r="49" spans="1:6" ht="12.75">
      <c r="A49" s="103"/>
      <c r="B49" s="103"/>
      <c r="C49" s="103"/>
      <c r="D49" s="103"/>
      <c r="E49" s="103"/>
      <c r="F49" s="103"/>
    </row>
    <row r="50" spans="1:6" ht="12.75">
      <c r="A50" s="103"/>
      <c r="B50" s="103"/>
      <c r="C50" s="103"/>
      <c r="D50" s="103"/>
      <c r="E50" s="103"/>
      <c r="F50" s="103"/>
    </row>
    <row r="51" spans="1:6" ht="12.75">
      <c r="A51" s="103"/>
      <c r="B51" s="103"/>
      <c r="C51" s="103"/>
      <c r="D51" s="103"/>
      <c r="E51" s="103"/>
      <c r="F51" s="103"/>
    </row>
    <row r="52" spans="1:6" ht="12.75">
      <c r="A52" s="103"/>
      <c r="B52" s="103"/>
      <c r="C52" s="103"/>
      <c r="D52" s="103"/>
      <c r="E52" s="103"/>
      <c r="F52" s="103"/>
    </row>
    <row r="53" spans="1:6" ht="12.75">
      <c r="A53" s="103"/>
      <c r="B53" s="103"/>
      <c r="C53" s="103"/>
      <c r="D53" s="103"/>
      <c r="E53" s="103"/>
      <c r="F53" s="103"/>
    </row>
  </sheetData>
  <sheetProtection password="E972" sheet="1" formatColumns="0" formatRows="0"/>
  <mergeCells count="12">
    <mergeCell ref="G5:J6"/>
    <mergeCell ref="K5:Z5"/>
    <mergeCell ref="K6:N6"/>
    <mergeCell ref="O6:R6"/>
    <mergeCell ref="S6:V6"/>
    <mergeCell ref="W6:Z6"/>
    <mergeCell ref="A1:X1"/>
    <mergeCell ref="A3:A7"/>
    <mergeCell ref="B3:B7"/>
    <mergeCell ref="C3:Z3"/>
    <mergeCell ref="C4:F6"/>
    <mergeCell ref="G4:Z4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Z53"/>
  <sheetViews>
    <sheetView zoomScalePageLayoutView="0" workbookViewId="0" topLeftCell="A1">
      <selection activeCell="E17" sqref="E17 C17"/>
    </sheetView>
  </sheetViews>
  <sheetFormatPr defaultColWidth="9.140625" defaultRowHeight="15"/>
  <cols>
    <col min="1" max="1" width="27.57421875" style="90" customWidth="1"/>
    <col min="2" max="6" width="6.421875" style="90" customWidth="1"/>
    <col min="7" max="7" width="7.00390625" style="90" customWidth="1"/>
    <col min="8" max="9" width="6.8515625" style="90" customWidth="1"/>
    <col min="10" max="11" width="6.28125" style="90" customWidth="1"/>
    <col min="12" max="14" width="6.421875" style="90" customWidth="1"/>
    <col min="15" max="15" width="7.57421875" style="90" customWidth="1"/>
    <col min="16" max="17" width="7.140625" style="90" customWidth="1"/>
    <col min="18" max="18" width="7.00390625" style="90" customWidth="1"/>
    <col min="19" max="19" width="7.57421875" style="90" customWidth="1"/>
    <col min="20" max="22" width="6.8515625" style="90" customWidth="1"/>
    <col min="23" max="23" width="7.140625" style="90" customWidth="1"/>
    <col min="24" max="25" width="6.57421875" style="90" customWidth="1"/>
    <col min="26" max="26" width="6.7109375" style="90" customWidth="1"/>
    <col min="27" max="16384" width="9.140625" style="90" customWidth="1"/>
  </cols>
  <sheetData>
    <row r="1" spans="1:24" ht="15.75" customHeight="1">
      <c r="A1" s="249" t="s">
        <v>128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ht="6" customHeight="1" thickBot="1">
      <c r="A2" s="106"/>
    </row>
    <row r="3" spans="1:26" ht="13.5" customHeight="1" thickBot="1">
      <c r="A3" s="234" t="s">
        <v>90</v>
      </c>
      <c r="B3" s="231" t="s">
        <v>91</v>
      </c>
      <c r="C3" s="252" t="s">
        <v>129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51"/>
    </row>
    <row r="4" spans="1:26" ht="13.5" customHeight="1" thickBot="1">
      <c r="A4" s="235"/>
      <c r="B4" s="232"/>
      <c r="C4" s="239" t="s">
        <v>5</v>
      </c>
      <c r="D4" s="254"/>
      <c r="E4" s="254"/>
      <c r="F4" s="240"/>
      <c r="G4" s="252" t="s">
        <v>100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51"/>
    </row>
    <row r="5" spans="1:26" s="94" customFormat="1" ht="16.5" customHeight="1" thickBot="1">
      <c r="A5" s="235"/>
      <c r="B5" s="232"/>
      <c r="C5" s="239"/>
      <c r="D5" s="254"/>
      <c r="E5" s="254"/>
      <c r="F5" s="240"/>
      <c r="G5" s="234" t="s">
        <v>4</v>
      </c>
      <c r="H5" s="258"/>
      <c r="I5" s="258"/>
      <c r="J5" s="246"/>
      <c r="K5" s="228" t="s">
        <v>95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29"/>
    </row>
    <row r="6" spans="1:26" s="94" customFormat="1" ht="15.75" customHeight="1" thickBot="1">
      <c r="A6" s="235"/>
      <c r="B6" s="232"/>
      <c r="C6" s="241"/>
      <c r="D6" s="255"/>
      <c r="E6" s="255"/>
      <c r="F6" s="242"/>
      <c r="G6" s="236"/>
      <c r="H6" s="253"/>
      <c r="I6" s="253"/>
      <c r="J6" s="247"/>
      <c r="K6" s="228" t="s">
        <v>63</v>
      </c>
      <c r="L6" s="248"/>
      <c r="M6" s="248"/>
      <c r="N6" s="229"/>
      <c r="O6" s="228" t="s">
        <v>89</v>
      </c>
      <c r="P6" s="248"/>
      <c r="Q6" s="248"/>
      <c r="R6" s="229"/>
      <c r="S6" s="228" t="s">
        <v>65</v>
      </c>
      <c r="T6" s="248"/>
      <c r="U6" s="248"/>
      <c r="V6" s="229"/>
      <c r="W6" s="228" t="s">
        <v>96</v>
      </c>
      <c r="X6" s="248"/>
      <c r="Y6" s="248"/>
      <c r="Z6" s="229"/>
    </row>
    <row r="7" spans="1:26" s="94" customFormat="1" ht="63.75" customHeight="1" thickBot="1">
      <c r="A7" s="236"/>
      <c r="B7" s="233"/>
      <c r="C7" s="107" t="s">
        <v>109</v>
      </c>
      <c r="D7" s="107" t="s">
        <v>110</v>
      </c>
      <c r="E7" s="107" t="s">
        <v>107</v>
      </c>
      <c r="F7" s="107" t="s">
        <v>106</v>
      </c>
      <c r="G7" s="107" t="s">
        <v>109</v>
      </c>
      <c r="H7" s="107" t="s">
        <v>110</v>
      </c>
      <c r="I7" s="107" t="s">
        <v>107</v>
      </c>
      <c r="J7" s="107" t="s">
        <v>106</v>
      </c>
      <c r="K7" s="107" t="s">
        <v>109</v>
      </c>
      <c r="L7" s="107" t="s">
        <v>110</v>
      </c>
      <c r="M7" s="107" t="s">
        <v>107</v>
      </c>
      <c r="N7" s="107" t="s">
        <v>106</v>
      </c>
      <c r="O7" s="107" t="s">
        <v>109</v>
      </c>
      <c r="P7" s="107" t="s">
        <v>110</v>
      </c>
      <c r="Q7" s="107" t="s">
        <v>107</v>
      </c>
      <c r="R7" s="107" t="s">
        <v>106</v>
      </c>
      <c r="S7" s="107" t="s">
        <v>109</v>
      </c>
      <c r="T7" s="107" t="s">
        <v>110</v>
      </c>
      <c r="U7" s="107" t="s">
        <v>107</v>
      </c>
      <c r="V7" s="107" t="s">
        <v>106</v>
      </c>
      <c r="W7" s="107" t="s">
        <v>109</v>
      </c>
      <c r="X7" s="107" t="s">
        <v>110</v>
      </c>
      <c r="Y7" s="107" t="s">
        <v>107</v>
      </c>
      <c r="Z7" s="107" t="s">
        <v>106</v>
      </c>
    </row>
    <row r="8" spans="1:26" ht="13.5" thickBot="1">
      <c r="A8" s="108" t="s">
        <v>61</v>
      </c>
      <c r="B8" s="127" t="s">
        <v>62</v>
      </c>
      <c r="C8" s="109">
        <v>1</v>
      </c>
      <c r="D8" s="109">
        <v>2</v>
      </c>
      <c r="E8" s="152">
        <v>3</v>
      </c>
      <c r="F8" s="109">
        <v>4</v>
      </c>
      <c r="G8" s="95">
        <v>5</v>
      </c>
      <c r="H8" s="95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95">
        <v>14</v>
      </c>
      <c r="Q8" s="95">
        <v>15</v>
      </c>
      <c r="R8" s="95">
        <v>16</v>
      </c>
      <c r="S8" s="95">
        <v>17</v>
      </c>
      <c r="T8" s="95">
        <v>18</v>
      </c>
      <c r="U8" s="95">
        <v>19</v>
      </c>
      <c r="V8" s="95">
        <v>20</v>
      </c>
      <c r="W8" s="95">
        <v>21</v>
      </c>
      <c r="X8" s="95">
        <v>22</v>
      </c>
      <c r="Y8" s="95">
        <v>23</v>
      </c>
      <c r="Z8" s="95">
        <v>24</v>
      </c>
    </row>
    <row r="9" spans="1:26" ht="12.75">
      <c r="A9" s="139" t="s">
        <v>97</v>
      </c>
      <c r="B9" s="162" t="s">
        <v>101</v>
      </c>
      <c r="C9" s="166"/>
      <c r="D9" s="131">
        <f>табл3!C24</f>
        <v>0</v>
      </c>
      <c r="E9" s="131">
        <f>IF(D9-C9&lt;0,D9-C9,0)</f>
        <v>0</v>
      </c>
      <c r="F9" s="140">
        <f>IF(C9=0,0,E9/C9*100)</f>
        <v>0</v>
      </c>
      <c r="G9" s="170"/>
      <c r="H9" s="131">
        <f>табл3!E24</f>
        <v>0</v>
      </c>
      <c r="I9" s="131">
        <f>IF(H9-G9&lt;0,H9-G9,0)</f>
        <v>0</v>
      </c>
      <c r="J9" s="140">
        <f>IF(G9=0,0,I9/G9*100)</f>
        <v>0</v>
      </c>
      <c r="K9" s="166"/>
      <c r="L9" s="131">
        <f>табл3!G24</f>
        <v>0</v>
      </c>
      <c r="M9" s="131">
        <f>IF(L9-K9&lt;0,L9-K9,0)</f>
        <v>0</v>
      </c>
      <c r="N9" s="140">
        <f>IF(K9=0,0,M9/K9*100)</f>
        <v>0</v>
      </c>
      <c r="O9" s="166"/>
      <c r="P9" s="131">
        <f>табл3!I24</f>
        <v>0</v>
      </c>
      <c r="Q9" s="131">
        <f>IF(P9-O9&lt;0,P9-O9,0)</f>
        <v>0</v>
      </c>
      <c r="R9" s="140">
        <f>IF(O9=0,0,Q9/O9*100)</f>
        <v>0</v>
      </c>
      <c r="S9" s="166"/>
      <c r="T9" s="131">
        <f>табл3!K24</f>
        <v>0</v>
      </c>
      <c r="U9" s="131">
        <f>IF(T9-S9&lt;0,T9-S9,0)</f>
        <v>0</v>
      </c>
      <c r="V9" s="140">
        <f>IF(S9=0,0,U9/S9*100)</f>
        <v>0</v>
      </c>
      <c r="W9" s="166"/>
      <c r="X9" s="131">
        <f>табл3!M24</f>
        <v>0</v>
      </c>
      <c r="Y9" s="131">
        <f>IF(X9-W9&lt;0,X9-W9,0)</f>
        <v>0</v>
      </c>
      <c r="Z9" s="140">
        <f>IF(W9=0,0,Y9/W9*100)</f>
        <v>0</v>
      </c>
    </row>
    <row r="10" spans="1:26" ht="55.5" customHeight="1">
      <c r="A10" s="138" t="s">
        <v>76</v>
      </c>
      <c r="B10" s="162" t="s">
        <v>30</v>
      </c>
      <c r="C10" s="167"/>
      <c r="D10" s="120">
        <f>табл3!C25</f>
        <v>0</v>
      </c>
      <c r="E10" s="120">
        <f aca="true" t="shared" si="0" ref="E10:E31">IF(D10-C10&lt;0,D10-C10,0)</f>
        <v>0</v>
      </c>
      <c r="F10" s="124">
        <f aca="true" t="shared" si="1" ref="F10:F31">IF(C10=0,0,E10/C10*100)</f>
        <v>0</v>
      </c>
      <c r="G10" s="171"/>
      <c r="H10" s="120">
        <f>табл3!E25</f>
        <v>0</v>
      </c>
      <c r="I10" s="120">
        <f aca="true" t="shared" si="2" ref="I10:I31">IF(H10-G10&lt;0,H10-G10,0)</f>
        <v>0</v>
      </c>
      <c r="J10" s="124">
        <f aca="true" t="shared" si="3" ref="J10:J31">IF(G10=0,0,I10/G10*100)</f>
        <v>0</v>
      </c>
      <c r="K10" s="167"/>
      <c r="L10" s="120">
        <f>табл3!G25</f>
        <v>0</v>
      </c>
      <c r="M10" s="120">
        <f aca="true" t="shared" si="4" ref="M10:M31">IF(L10-K10&lt;0,L10-K10,0)</f>
        <v>0</v>
      </c>
      <c r="N10" s="124">
        <f aca="true" t="shared" si="5" ref="N10:N31">IF(K10=0,0,M10/K10*100)</f>
        <v>0</v>
      </c>
      <c r="O10" s="167"/>
      <c r="P10" s="120">
        <f>табл3!I25</f>
        <v>0</v>
      </c>
      <c r="Q10" s="120">
        <f aca="true" t="shared" si="6" ref="Q10:Q31">IF(P10-O10&lt;0,P10-O10,0)</f>
        <v>0</v>
      </c>
      <c r="R10" s="124">
        <f aca="true" t="shared" si="7" ref="R10:R31">IF(O10=0,0,Q10/O10*100)</f>
        <v>0</v>
      </c>
      <c r="S10" s="167"/>
      <c r="T10" s="120">
        <f>табл3!K25</f>
        <v>0</v>
      </c>
      <c r="U10" s="120">
        <f aca="true" t="shared" si="8" ref="U10:U31">IF(T10-S10&lt;0,T10-S10,0)</f>
        <v>0</v>
      </c>
      <c r="V10" s="124">
        <f aca="true" t="shared" si="9" ref="V10:V31">IF(S10=0,0,U10/S10*100)</f>
        <v>0</v>
      </c>
      <c r="W10" s="167"/>
      <c r="X10" s="120">
        <f>табл3!M25</f>
        <v>0</v>
      </c>
      <c r="Y10" s="120">
        <f aca="true" t="shared" si="10" ref="Y10:Y31">IF(X10-W10&lt;0,X10-W10,0)</f>
        <v>0</v>
      </c>
      <c r="Z10" s="124">
        <f aca="true" t="shared" si="11" ref="Z10:Z31">IF(W10=0,0,Y10/W10*100)</f>
        <v>0</v>
      </c>
    </row>
    <row r="11" spans="1:26" ht="25.5">
      <c r="A11" s="110" t="s">
        <v>77</v>
      </c>
      <c r="B11" s="163" t="s">
        <v>31</v>
      </c>
      <c r="C11" s="167"/>
      <c r="D11" s="120">
        <f>табл3!C26</f>
        <v>0</v>
      </c>
      <c r="E11" s="120">
        <f t="shared" si="0"/>
        <v>0</v>
      </c>
      <c r="F11" s="124">
        <f t="shared" si="1"/>
        <v>0</v>
      </c>
      <c r="G11" s="171"/>
      <c r="H11" s="120">
        <f>табл3!E26</f>
        <v>0</v>
      </c>
      <c r="I11" s="120">
        <f t="shared" si="2"/>
        <v>0</v>
      </c>
      <c r="J11" s="124">
        <f t="shared" si="3"/>
        <v>0</v>
      </c>
      <c r="K11" s="167"/>
      <c r="L11" s="120">
        <f>табл3!G26</f>
        <v>0</v>
      </c>
      <c r="M11" s="120">
        <f t="shared" si="4"/>
        <v>0</v>
      </c>
      <c r="N11" s="124">
        <f t="shared" si="5"/>
        <v>0</v>
      </c>
      <c r="O11" s="167"/>
      <c r="P11" s="120">
        <f>табл3!I26</f>
        <v>0</v>
      </c>
      <c r="Q11" s="120">
        <f t="shared" si="6"/>
        <v>0</v>
      </c>
      <c r="R11" s="124">
        <f t="shared" si="7"/>
        <v>0</v>
      </c>
      <c r="S11" s="167"/>
      <c r="T11" s="120">
        <f>табл3!K26</f>
        <v>0</v>
      </c>
      <c r="U11" s="120">
        <f t="shared" si="8"/>
        <v>0</v>
      </c>
      <c r="V11" s="124">
        <f t="shared" si="9"/>
        <v>0</v>
      </c>
      <c r="W11" s="167"/>
      <c r="X11" s="120">
        <f>табл3!M26</f>
        <v>0</v>
      </c>
      <c r="Y11" s="120">
        <f t="shared" si="10"/>
        <v>0</v>
      </c>
      <c r="Z11" s="124">
        <f t="shared" si="11"/>
        <v>0</v>
      </c>
    </row>
    <row r="12" spans="1:26" ht="12.75">
      <c r="A12" s="111" t="s">
        <v>57</v>
      </c>
      <c r="B12" s="163" t="s">
        <v>32</v>
      </c>
      <c r="C12" s="167"/>
      <c r="D12" s="120">
        <f>табл3!C27</f>
        <v>0</v>
      </c>
      <c r="E12" s="120">
        <f t="shared" si="0"/>
        <v>0</v>
      </c>
      <c r="F12" s="124">
        <f t="shared" si="1"/>
        <v>0</v>
      </c>
      <c r="G12" s="171"/>
      <c r="H12" s="120">
        <f>табл3!E27</f>
        <v>0</v>
      </c>
      <c r="I12" s="120">
        <f t="shared" si="2"/>
        <v>0</v>
      </c>
      <c r="J12" s="124">
        <f t="shared" si="3"/>
        <v>0</v>
      </c>
      <c r="K12" s="167"/>
      <c r="L12" s="120">
        <f>табл3!G27</f>
        <v>0</v>
      </c>
      <c r="M12" s="120">
        <f t="shared" si="4"/>
        <v>0</v>
      </c>
      <c r="N12" s="124">
        <f t="shared" si="5"/>
        <v>0</v>
      </c>
      <c r="O12" s="167"/>
      <c r="P12" s="120">
        <f>табл3!I27</f>
        <v>0</v>
      </c>
      <c r="Q12" s="120">
        <f t="shared" si="6"/>
        <v>0</v>
      </c>
      <c r="R12" s="124">
        <f t="shared" si="7"/>
        <v>0</v>
      </c>
      <c r="S12" s="167"/>
      <c r="T12" s="120">
        <f>табл3!K27</f>
        <v>0</v>
      </c>
      <c r="U12" s="120">
        <f t="shared" si="8"/>
        <v>0</v>
      </c>
      <c r="V12" s="124">
        <f t="shared" si="9"/>
        <v>0</v>
      </c>
      <c r="W12" s="167"/>
      <c r="X12" s="120">
        <f>табл3!M27</f>
        <v>0</v>
      </c>
      <c r="Y12" s="120">
        <f t="shared" si="10"/>
        <v>0</v>
      </c>
      <c r="Z12" s="124">
        <f t="shared" si="11"/>
        <v>0</v>
      </c>
    </row>
    <row r="13" spans="1:26" ht="25.5">
      <c r="A13" s="110" t="s">
        <v>0</v>
      </c>
      <c r="B13" s="163" t="s">
        <v>33</v>
      </c>
      <c r="C13" s="167"/>
      <c r="D13" s="120">
        <f>табл3!C28</f>
        <v>0</v>
      </c>
      <c r="E13" s="120">
        <f t="shared" si="0"/>
        <v>0</v>
      </c>
      <c r="F13" s="124">
        <f t="shared" si="1"/>
        <v>0</v>
      </c>
      <c r="G13" s="171"/>
      <c r="H13" s="120">
        <f>табл3!E28</f>
        <v>0</v>
      </c>
      <c r="I13" s="120">
        <f t="shared" si="2"/>
        <v>0</v>
      </c>
      <c r="J13" s="124">
        <f t="shared" si="3"/>
        <v>0</v>
      </c>
      <c r="K13" s="167"/>
      <c r="L13" s="120">
        <f>табл3!G28</f>
        <v>0</v>
      </c>
      <c r="M13" s="120">
        <f t="shared" si="4"/>
        <v>0</v>
      </c>
      <c r="N13" s="124">
        <f t="shared" si="5"/>
        <v>0</v>
      </c>
      <c r="O13" s="167"/>
      <c r="P13" s="120">
        <f>табл3!I28</f>
        <v>0</v>
      </c>
      <c r="Q13" s="120">
        <f t="shared" si="6"/>
        <v>0</v>
      </c>
      <c r="R13" s="124">
        <f t="shared" si="7"/>
        <v>0</v>
      </c>
      <c r="S13" s="167"/>
      <c r="T13" s="120">
        <f>табл3!K28</f>
        <v>0</v>
      </c>
      <c r="U13" s="120">
        <f t="shared" si="8"/>
        <v>0</v>
      </c>
      <c r="V13" s="124">
        <f t="shared" si="9"/>
        <v>0</v>
      </c>
      <c r="W13" s="167"/>
      <c r="X13" s="120">
        <f>табл3!M28</f>
        <v>0</v>
      </c>
      <c r="Y13" s="120">
        <f t="shared" si="10"/>
        <v>0</v>
      </c>
      <c r="Z13" s="124">
        <f t="shared" si="11"/>
        <v>0</v>
      </c>
    </row>
    <row r="14" spans="1:26" ht="16.5" customHeight="1">
      <c r="A14" s="111" t="s">
        <v>1</v>
      </c>
      <c r="B14" s="163" t="s">
        <v>34</v>
      </c>
      <c r="C14" s="167"/>
      <c r="D14" s="120">
        <f>табл3!C29</f>
        <v>0</v>
      </c>
      <c r="E14" s="120">
        <f t="shared" si="0"/>
        <v>0</v>
      </c>
      <c r="F14" s="124">
        <f t="shared" si="1"/>
        <v>0</v>
      </c>
      <c r="G14" s="171"/>
      <c r="H14" s="120">
        <f>табл3!E29</f>
        <v>0</v>
      </c>
      <c r="I14" s="120">
        <f t="shared" si="2"/>
        <v>0</v>
      </c>
      <c r="J14" s="124">
        <f t="shared" si="3"/>
        <v>0</v>
      </c>
      <c r="K14" s="167"/>
      <c r="L14" s="120">
        <f>табл3!G29</f>
        <v>0</v>
      </c>
      <c r="M14" s="120">
        <f t="shared" si="4"/>
        <v>0</v>
      </c>
      <c r="N14" s="124">
        <f t="shared" si="5"/>
        <v>0</v>
      </c>
      <c r="O14" s="167"/>
      <c r="P14" s="120">
        <f>табл3!I29</f>
        <v>0</v>
      </c>
      <c r="Q14" s="120">
        <f t="shared" si="6"/>
        <v>0</v>
      </c>
      <c r="R14" s="124">
        <f t="shared" si="7"/>
        <v>0</v>
      </c>
      <c r="S14" s="167"/>
      <c r="T14" s="120">
        <f>табл3!K29</f>
        <v>0</v>
      </c>
      <c r="U14" s="120">
        <f t="shared" si="8"/>
        <v>0</v>
      </c>
      <c r="V14" s="124">
        <f t="shared" si="9"/>
        <v>0</v>
      </c>
      <c r="W14" s="167"/>
      <c r="X14" s="120">
        <f>табл3!M29</f>
        <v>0</v>
      </c>
      <c r="Y14" s="120">
        <f t="shared" si="10"/>
        <v>0</v>
      </c>
      <c r="Z14" s="124">
        <f t="shared" si="11"/>
        <v>0</v>
      </c>
    </row>
    <row r="15" spans="1:26" ht="44.25" customHeight="1">
      <c r="A15" s="112" t="s">
        <v>53</v>
      </c>
      <c r="B15" s="163" t="s">
        <v>35</v>
      </c>
      <c r="C15" s="167"/>
      <c r="D15" s="120">
        <f>табл3!C30</f>
        <v>0</v>
      </c>
      <c r="E15" s="120">
        <f t="shared" si="0"/>
        <v>0</v>
      </c>
      <c r="F15" s="124">
        <f t="shared" si="1"/>
        <v>0</v>
      </c>
      <c r="G15" s="171"/>
      <c r="H15" s="120">
        <f>табл3!E30</f>
        <v>0</v>
      </c>
      <c r="I15" s="120">
        <f t="shared" si="2"/>
        <v>0</v>
      </c>
      <c r="J15" s="124">
        <f t="shared" si="3"/>
        <v>0</v>
      </c>
      <c r="K15" s="167"/>
      <c r="L15" s="120">
        <f>табл3!G30</f>
        <v>0</v>
      </c>
      <c r="M15" s="120">
        <f t="shared" si="4"/>
        <v>0</v>
      </c>
      <c r="N15" s="124">
        <f t="shared" si="5"/>
        <v>0</v>
      </c>
      <c r="O15" s="167"/>
      <c r="P15" s="120">
        <f>табл3!I30</f>
        <v>0</v>
      </c>
      <c r="Q15" s="120">
        <f t="shared" si="6"/>
        <v>0</v>
      </c>
      <c r="R15" s="124">
        <f t="shared" si="7"/>
        <v>0</v>
      </c>
      <c r="S15" s="167"/>
      <c r="T15" s="120">
        <f>табл3!K30</f>
        <v>0</v>
      </c>
      <c r="U15" s="120">
        <f t="shared" si="8"/>
        <v>0</v>
      </c>
      <c r="V15" s="124">
        <f t="shared" si="9"/>
        <v>0</v>
      </c>
      <c r="W15" s="167"/>
      <c r="X15" s="120">
        <f>табл3!M30</f>
        <v>0</v>
      </c>
      <c r="Y15" s="120">
        <f t="shared" si="10"/>
        <v>0</v>
      </c>
      <c r="Z15" s="124">
        <f t="shared" si="11"/>
        <v>0</v>
      </c>
    </row>
    <row r="16" spans="1:26" ht="38.25" customHeight="1">
      <c r="A16" s="111" t="s">
        <v>78</v>
      </c>
      <c r="B16" s="163" t="s">
        <v>36</v>
      </c>
      <c r="C16" s="167"/>
      <c r="D16" s="120">
        <f>табл3!C31</f>
        <v>0</v>
      </c>
      <c r="E16" s="120">
        <f t="shared" si="0"/>
        <v>0</v>
      </c>
      <c r="F16" s="124">
        <f t="shared" si="1"/>
        <v>0</v>
      </c>
      <c r="G16" s="171"/>
      <c r="H16" s="120">
        <f>табл3!E31</f>
        <v>0</v>
      </c>
      <c r="I16" s="120">
        <f t="shared" si="2"/>
        <v>0</v>
      </c>
      <c r="J16" s="124">
        <f t="shared" si="3"/>
        <v>0</v>
      </c>
      <c r="K16" s="167"/>
      <c r="L16" s="120">
        <f>табл3!G31</f>
        <v>0</v>
      </c>
      <c r="M16" s="120">
        <f t="shared" si="4"/>
        <v>0</v>
      </c>
      <c r="N16" s="124">
        <f t="shared" si="5"/>
        <v>0</v>
      </c>
      <c r="O16" s="167"/>
      <c r="P16" s="120">
        <f>табл3!I31</f>
        <v>0</v>
      </c>
      <c r="Q16" s="120">
        <f t="shared" si="6"/>
        <v>0</v>
      </c>
      <c r="R16" s="124">
        <f t="shared" si="7"/>
        <v>0</v>
      </c>
      <c r="S16" s="167"/>
      <c r="T16" s="120">
        <f>табл3!K31</f>
        <v>0</v>
      </c>
      <c r="U16" s="120">
        <f t="shared" si="8"/>
        <v>0</v>
      </c>
      <c r="V16" s="124">
        <f t="shared" si="9"/>
        <v>0</v>
      </c>
      <c r="W16" s="167"/>
      <c r="X16" s="120">
        <f>табл3!M31</f>
        <v>0</v>
      </c>
      <c r="Y16" s="120">
        <f t="shared" si="10"/>
        <v>0</v>
      </c>
      <c r="Z16" s="124">
        <f t="shared" si="11"/>
        <v>0</v>
      </c>
    </row>
    <row r="17" spans="1:26" ht="25.5">
      <c r="A17" s="113" t="s">
        <v>79</v>
      </c>
      <c r="B17" s="163" t="s">
        <v>37</v>
      </c>
      <c r="C17" s="167"/>
      <c r="D17" s="120">
        <f>табл3!C32</f>
        <v>0</v>
      </c>
      <c r="E17" s="120">
        <f t="shared" si="0"/>
        <v>0</v>
      </c>
      <c r="F17" s="124">
        <f t="shared" si="1"/>
        <v>0</v>
      </c>
      <c r="G17" s="171"/>
      <c r="H17" s="120">
        <f>табл3!E32</f>
        <v>0</v>
      </c>
      <c r="I17" s="120">
        <f t="shared" si="2"/>
        <v>0</v>
      </c>
      <c r="J17" s="124">
        <f t="shared" si="3"/>
        <v>0</v>
      </c>
      <c r="K17" s="167"/>
      <c r="L17" s="120">
        <f>табл3!G32</f>
        <v>0</v>
      </c>
      <c r="M17" s="120">
        <f t="shared" si="4"/>
        <v>0</v>
      </c>
      <c r="N17" s="124">
        <f t="shared" si="5"/>
        <v>0</v>
      </c>
      <c r="O17" s="167"/>
      <c r="P17" s="120">
        <f>табл3!I32</f>
        <v>0</v>
      </c>
      <c r="Q17" s="120">
        <f t="shared" si="6"/>
        <v>0</v>
      </c>
      <c r="R17" s="124">
        <f t="shared" si="7"/>
        <v>0</v>
      </c>
      <c r="S17" s="167"/>
      <c r="T17" s="120">
        <f>табл3!K32</f>
        <v>0</v>
      </c>
      <c r="U17" s="120">
        <f t="shared" si="8"/>
        <v>0</v>
      </c>
      <c r="V17" s="124">
        <f t="shared" si="9"/>
        <v>0</v>
      </c>
      <c r="W17" s="167"/>
      <c r="X17" s="120">
        <f>табл3!M32</f>
        <v>0</v>
      </c>
      <c r="Y17" s="120">
        <f t="shared" si="10"/>
        <v>0</v>
      </c>
      <c r="Z17" s="124">
        <f t="shared" si="11"/>
        <v>0</v>
      </c>
    </row>
    <row r="18" spans="1:26" ht="24" customHeight="1">
      <c r="A18" s="111" t="s">
        <v>2</v>
      </c>
      <c r="B18" s="163" t="s">
        <v>41</v>
      </c>
      <c r="C18" s="167"/>
      <c r="D18" s="120">
        <f>табл3!C33</f>
        <v>0</v>
      </c>
      <c r="E18" s="120">
        <f t="shared" si="0"/>
        <v>0</v>
      </c>
      <c r="F18" s="124">
        <f t="shared" si="1"/>
        <v>0</v>
      </c>
      <c r="G18" s="171"/>
      <c r="H18" s="120">
        <f>табл3!E33</f>
        <v>0</v>
      </c>
      <c r="I18" s="120">
        <f t="shared" si="2"/>
        <v>0</v>
      </c>
      <c r="J18" s="124">
        <f t="shared" si="3"/>
        <v>0</v>
      </c>
      <c r="K18" s="167"/>
      <c r="L18" s="120">
        <f>табл3!G33</f>
        <v>0</v>
      </c>
      <c r="M18" s="120">
        <f t="shared" si="4"/>
        <v>0</v>
      </c>
      <c r="N18" s="124">
        <f t="shared" si="5"/>
        <v>0</v>
      </c>
      <c r="O18" s="167"/>
      <c r="P18" s="120">
        <f>табл3!I33</f>
        <v>0</v>
      </c>
      <c r="Q18" s="120">
        <f t="shared" si="6"/>
        <v>0</v>
      </c>
      <c r="R18" s="124">
        <f t="shared" si="7"/>
        <v>0</v>
      </c>
      <c r="S18" s="167"/>
      <c r="T18" s="120">
        <f>табл3!K33</f>
        <v>0</v>
      </c>
      <c r="U18" s="120">
        <f t="shared" si="8"/>
        <v>0</v>
      </c>
      <c r="V18" s="124">
        <f t="shared" si="9"/>
        <v>0</v>
      </c>
      <c r="W18" s="167"/>
      <c r="X18" s="120">
        <f>табл3!M33</f>
        <v>0</v>
      </c>
      <c r="Y18" s="120">
        <f t="shared" si="10"/>
        <v>0</v>
      </c>
      <c r="Z18" s="124">
        <f t="shared" si="11"/>
        <v>0</v>
      </c>
    </row>
    <row r="19" spans="1:26" ht="26.25" customHeight="1">
      <c r="A19" s="112" t="s">
        <v>54</v>
      </c>
      <c r="B19" s="163" t="s">
        <v>40</v>
      </c>
      <c r="C19" s="167"/>
      <c r="D19" s="120">
        <f>табл3!C34</f>
        <v>0</v>
      </c>
      <c r="E19" s="120">
        <f t="shared" si="0"/>
        <v>0</v>
      </c>
      <c r="F19" s="124">
        <f t="shared" si="1"/>
        <v>0</v>
      </c>
      <c r="G19" s="171"/>
      <c r="H19" s="120">
        <f>табл3!E34</f>
        <v>0</v>
      </c>
      <c r="I19" s="120">
        <f t="shared" si="2"/>
        <v>0</v>
      </c>
      <c r="J19" s="124">
        <f t="shared" si="3"/>
        <v>0</v>
      </c>
      <c r="K19" s="167"/>
      <c r="L19" s="120">
        <f>табл3!G34</f>
        <v>0</v>
      </c>
      <c r="M19" s="120">
        <f t="shared" si="4"/>
        <v>0</v>
      </c>
      <c r="N19" s="124">
        <f t="shared" si="5"/>
        <v>0</v>
      </c>
      <c r="O19" s="167"/>
      <c r="P19" s="120">
        <f>табл3!I34</f>
        <v>0</v>
      </c>
      <c r="Q19" s="120">
        <f t="shared" si="6"/>
        <v>0</v>
      </c>
      <c r="R19" s="124">
        <f t="shared" si="7"/>
        <v>0</v>
      </c>
      <c r="S19" s="167"/>
      <c r="T19" s="120">
        <f>табл3!K34</f>
        <v>0</v>
      </c>
      <c r="U19" s="120">
        <f t="shared" si="8"/>
        <v>0</v>
      </c>
      <c r="V19" s="124">
        <f t="shared" si="9"/>
        <v>0</v>
      </c>
      <c r="W19" s="167"/>
      <c r="X19" s="120">
        <f>табл3!M34</f>
        <v>0</v>
      </c>
      <c r="Y19" s="120">
        <f t="shared" si="10"/>
        <v>0</v>
      </c>
      <c r="Z19" s="124">
        <f t="shared" si="11"/>
        <v>0</v>
      </c>
    </row>
    <row r="20" spans="1:26" ht="25.5">
      <c r="A20" s="114" t="s">
        <v>52</v>
      </c>
      <c r="B20" s="163" t="s">
        <v>39</v>
      </c>
      <c r="C20" s="167"/>
      <c r="D20" s="120">
        <f>табл3!C35</f>
        <v>0</v>
      </c>
      <c r="E20" s="120">
        <f t="shared" si="0"/>
        <v>0</v>
      </c>
      <c r="F20" s="124">
        <f t="shared" si="1"/>
        <v>0</v>
      </c>
      <c r="G20" s="171"/>
      <c r="H20" s="120">
        <f>табл3!E35</f>
        <v>0</v>
      </c>
      <c r="I20" s="120">
        <f t="shared" si="2"/>
        <v>0</v>
      </c>
      <c r="J20" s="124">
        <f t="shared" si="3"/>
        <v>0</v>
      </c>
      <c r="K20" s="174" t="s">
        <v>113</v>
      </c>
      <c r="L20" s="158" t="s">
        <v>85</v>
      </c>
      <c r="M20" s="158" t="s">
        <v>85</v>
      </c>
      <c r="N20" s="160" t="s">
        <v>113</v>
      </c>
      <c r="O20" s="174" t="s">
        <v>113</v>
      </c>
      <c r="P20" s="158" t="s">
        <v>85</v>
      </c>
      <c r="Q20" s="158" t="s">
        <v>85</v>
      </c>
      <c r="R20" s="160" t="s">
        <v>113</v>
      </c>
      <c r="S20" s="174" t="s">
        <v>113</v>
      </c>
      <c r="T20" s="158" t="s">
        <v>85</v>
      </c>
      <c r="U20" s="158" t="s">
        <v>85</v>
      </c>
      <c r="V20" s="160" t="s">
        <v>113</v>
      </c>
      <c r="W20" s="174" t="s">
        <v>113</v>
      </c>
      <c r="X20" s="158" t="s">
        <v>85</v>
      </c>
      <c r="Y20" s="158" t="s">
        <v>85</v>
      </c>
      <c r="Z20" s="160" t="s">
        <v>113</v>
      </c>
    </row>
    <row r="21" spans="1:26" ht="96" customHeight="1">
      <c r="A21" s="112" t="s">
        <v>58</v>
      </c>
      <c r="B21" s="163" t="s">
        <v>38</v>
      </c>
      <c r="C21" s="167"/>
      <c r="D21" s="120">
        <f>табл3!C36</f>
        <v>0</v>
      </c>
      <c r="E21" s="120">
        <f t="shared" si="0"/>
        <v>0</v>
      </c>
      <c r="F21" s="124">
        <f t="shared" si="1"/>
        <v>0</v>
      </c>
      <c r="G21" s="171"/>
      <c r="H21" s="120">
        <f>табл3!E36</f>
        <v>0</v>
      </c>
      <c r="I21" s="120">
        <f t="shared" si="2"/>
        <v>0</v>
      </c>
      <c r="J21" s="124">
        <f t="shared" si="3"/>
        <v>0</v>
      </c>
      <c r="K21" s="167"/>
      <c r="L21" s="120">
        <f>табл3!G36</f>
        <v>0</v>
      </c>
      <c r="M21" s="120">
        <f t="shared" si="4"/>
        <v>0</v>
      </c>
      <c r="N21" s="124">
        <f t="shared" si="5"/>
        <v>0</v>
      </c>
      <c r="O21" s="167"/>
      <c r="P21" s="120">
        <f>табл3!I36</f>
        <v>0</v>
      </c>
      <c r="Q21" s="120">
        <f t="shared" si="6"/>
        <v>0</v>
      </c>
      <c r="R21" s="124">
        <f t="shared" si="7"/>
        <v>0</v>
      </c>
      <c r="S21" s="167"/>
      <c r="T21" s="120">
        <f>табл3!K36</f>
        <v>0</v>
      </c>
      <c r="U21" s="120">
        <f t="shared" si="8"/>
        <v>0</v>
      </c>
      <c r="V21" s="124">
        <f t="shared" si="9"/>
        <v>0</v>
      </c>
      <c r="W21" s="167"/>
      <c r="X21" s="120">
        <f>табл3!M36</f>
        <v>0</v>
      </c>
      <c r="Y21" s="120">
        <f t="shared" si="10"/>
        <v>0</v>
      </c>
      <c r="Z21" s="124">
        <f t="shared" si="11"/>
        <v>0</v>
      </c>
    </row>
    <row r="22" spans="1:26" ht="12.75">
      <c r="A22" s="112" t="s">
        <v>3</v>
      </c>
      <c r="B22" s="163" t="s">
        <v>42</v>
      </c>
      <c r="C22" s="167"/>
      <c r="D22" s="120">
        <f>табл3!C37</f>
        <v>0</v>
      </c>
      <c r="E22" s="120">
        <f t="shared" si="0"/>
        <v>0</v>
      </c>
      <c r="F22" s="124">
        <f t="shared" si="1"/>
        <v>0</v>
      </c>
      <c r="G22" s="171"/>
      <c r="H22" s="120">
        <f>табл3!E37</f>
        <v>0</v>
      </c>
      <c r="I22" s="120">
        <f t="shared" si="2"/>
        <v>0</v>
      </c>
      <c r="J22" s="124">
        <f t="shared" si="3"/>
        <v>0</v>
      </c>
      <c r="K22" s="174" t="s">
        <v>113</v>
      </c>
      <c r="L22" s="158" t="s">
        <v>85</v>
      </c>
      <c r="M22" s="158" t="s">
        <v>85</v>
      </c>
      <c r="N22" s="160" t="s">
        <v>113</v>
      </c>
      <c r="O22" s="174" t="s">
        <v>113</v>
      </c>
      <c r="P22" s="158" t="s">
        <v>85</v>
      </c>
      <c r="Q22" s="158" t="s">
        <v>85</v>
      </c>
      <c r="R22" s="160" t="s">
        <v>113</v>
      </c>
      <c r="S22" s="174" t="s">
        <v>113</v>
      </c>
      <c r="T22" s="158" t="s">
        <v>85</v>
      </c>
      <c r="U22" s="158" t="s">
        <v>85</v>
      </c>
      <c r="V22" s="160" t="s">
        <v>113</v>
      </c>
      <c r="W22" s="174" t="s">
        <v>113</v>
      </c>
      <c r="X22" s="158" t="s">
        <v>85</v>
      </c>
      <c r="Y22" s="158" t="s">
        <v>85</v>
      </c>
      <c r="Z22" s="160" t="s">
        <v>113</v>
      </c>
    </row>
    <row r="23" spans="1:26" ht="38.25">
      <c r="A23" s="115" t="s">
        <v>59</v>
      </c>
      <c r="B23" s="163" t="s">
        <v>6</v>
      </c>
      <c r="C23" s="167"/>
      <c r="D23" s="120">
        <f>табл3!C38</f>
        <v>0</v>
      </c>
      <c r="E23" s="120">
        <f t="shared" si="0"/>
        <v>0</v>
      </c>
      <c r="F23" s="124">
        <f t="shared" si="1"/>
        <v>0</v>
      </c>
      <c r="G23" s="171"/>
      <c r="H23" s="120">
        <f>табл3!E38</f>
        <v>0</v>
      </c>
      <c r="I23" s="120">
        <f t="shared" si="2"/>
        <v>0</v>
      </c>
      <c r="J23" s="124">
        <f t="shared" si="3"/>
        <v>0</v>
      </c>
      <c r="K23" s="167"/>
      <c r="L23" s="120">
        <f>табл3!G38</f>
        <v>0</v>
      </c>
      <c r="M23" s="120">
        <f t="shared" si="4"/>
        <v>0</v>
      </c>
      <c r="N23" s="124">
        <f t="shared" si="5"/>
        <v>0</v>
      </c>
      <c r="O23" s="167"/>
      <c r="P23" s="120">
        <f>табл3!I38</f>
        <v>0</v>
      </c>
      <c r="Q23" s="120">
        <f t="shared" si="6"/>
        <v>0</v>
      </c>
      <c r="R23" s="124">
        <f t="shared" si="7"/>
        <v>0</v>
      </c>
      <c r="S23" s="167"/>
      <c r="T23" s="120">
        <f>табл3!K38</f>
        <v>0</v>
      </c>
      <c r="U23" s="120">
        <f t="shared" si="8"/>
        <v>0</v>
      </c>
      <c r="V23" s="124">
        <f t="shared" si="9"/>
        <v>0</v>
      </c>
      <c r="W23" s="167"/>
      <c r="X23" s="120">
        <f>табл3!M38</f>
        <v>0</v>
      </c>
      <c r="Y23" s="120">
        <f t="shared" si="10"/>
        <v>0</v>
      </c>
      <c r="Z23" s="124">
        <f t="shared" si="11"/>
        <v>0</v>
      </c>
    </row>
    <row r="24" spans="1:26" ht="25.5">
      <c r="A24" s="116" t="s">
        <v>84</v>
      </c>
      <c r="B24" s="163" t="s">
        <v>43</v>
      </c>
      <c r="C24" s="167"/>
      <c r="D24" s="120">
        <f>табл3!C39</f>
        <v>0</v>
      </c>
      <c r="E24" s="120">
        <f t="shared" si="0"/>
        <v>0</v>
      </c>
      <c r="F24" s="124">
        <f t="shared" si="1"/>
        <v>0</v>
      </c>
      <c r="G24" s="171"/>
      <c r="H24" s="120">
        <f>табл3!E39</f>
        <v>0</v>
      </c>
      <c r="I24" s="120">
        <f t="shared" si="2"/>
        <v>0</v>
      </c>
      <c r="J24" s="124">
        <f t="shared" si="3"/>
        <v>0</v>
      </c>
      <c r="K24" s="167"/>
      <c r="L24" s="120">
        <f>табл3!G39</f>
        <v>0</v>
      </c>
      <c r="M24" s="120">
        <f t="shared" si="4"/>
        <v>0</v>
      </c>
      <c r="N24" s="124">
        <f t="shared" si="5"/>
        <v>0</v>
      </c>
      <c r="O24" s="167"/>
      <c r="P24" s="120">
        <f>табл3!I39</f>
        <v>0</v>
      </c>
      <c r="Q24" s="120">
        <f t="shared" si="6"/>
        <v>0</v>
      </c>
      <c r="R24" s="124">
        <f t="shared" si="7"/>
        <v>0</v>
      </c>
      <c r="S24" s="167"/>
      <c r="T24" s="120">
        <f>табл3!K39</f>
        <v>0</v>
      </c>
      <c r="U24" s="120">
        <f t="shared" si="8"/>
        <v>0</v>
      </c>
      <c r="V24" s="124">
        <f t="shared" si="9"/>
        <v>0</v>
      </c>
      <c r="W24" s="167"/>
      <c r="X24" s="120">
        <f>табл3!M39</f>
        <v>0</v>
      </c>
      <c r="Y24" s="120">
        <f t="shared" si="10"/>
        <v>0</v>
      </c>
      <c r="Z24" s="124">
        <f t="shared" si="11"/>
        <v>0</v>
      </c>
    </row>
    <row r="25" spans="1:26" ht="24" customHeight="1">
      <c r="A25" s="117" t="s">
        <v>80</v>
      </c>
      <c r="B25" s="163" t="s">
        <v>44</v>
      </c>
      <c r="C25" s="167"/>
      <c r="D25" s="120">
        <f>табл3!C40</f>
        <v>0</v>
      </c>
      <c r="E25" s="120">
        <f t="shared" si="0"/>
        <v>0</v>
      </c>
      <c r="F25" s="124">
        <f t="shared" si="1"/>
        <v>0</v>
      </c>
      <c r="G25" s="171"/>
      <c r="H25" s="120">
        <f>табл3!E40</f>
        <v>0</v>
      </c>
      <c r="I25" s="120">
        <f t="shared" si="2"/>
        <v>0</v>
      </c>
      <c r="J25" s="124">
        <f t="shared" si="3"/>
        <v>0</v>
      </c>
      <c r="K25" s="167"/>
      <c r="L25" s="120">
        <f>табл3!G40</f>
        <v>0</v>
      </c>
      <c r="M25" s="120">
        <f t="shared" si="4"/>
        <v>0</v>
      </c>
      <c r="N25" s="124">
        <f t="shared" si="5"/>
        <v>0</v>
      </c>
      <c r="O25" s="167"/>
      <c r="P25" s="120">
        <f>табл3!I40</f>
        <v>0</v>
      </c>
      <c r="Q25" s="120">
        <f t="shared" si="6"/>
        <v>0</v>
      </c>
      <c r="R25" s="124">
        <f t="shared" si="7"/>
        <v>0</v>
      </c>
      <c r="S25" s="167"/>
      <c r="T25" s="120">
        <f>табл3!K40</f>
        <v>0</v>
      </c>
      <c r="U25" s="120">
        <f t="shared" si="8"/>
        <v>0</v>
      </c>
      <c r="V25" s="124">
        <f t="shared" si="9"/>
        <v>0</v>
      </c>
      <c r="W25" s="167"/>
      <c r="X25" s="120">
        <f>табл3!M40</f>
        <v>0</v>
      </c>
      <c r="Y25" s="120">
        <f t="shared" si="10"/>
        <v>0</v>
      </c>
      <c r="Z25" s="124">
        <f t="shared" si="11"/>
        <v>0</v>
      </c>
    </row>
    <row r="26" spans="1:26" ht="21" customHeight="1">
      <c r="A26" s="118" t="s">
        <v>16</v>
      </c>
      <c r="B26" s="163" t="s">
        <v>45</v>
      </c>
      <c r="C26" s="167"/>
      <c r="D26" s="120">
        <f>табл3!C41</f>
        <v>0</v>
      </c>
      <c r="E26" s="120">
        <f t="shared" si="0"/>
        <v>0</v>
      </c>
      <c r="F26" s="124">
        <f t="shared" si="1"/>
        <v>0</v>
      </c>
      <c r="G26" s="171"/>
      <c r="H26" s="120">
        <f>табл3!E41</f>
        <v>0</v>
      </c>
      <c r="I26" s="120">
        <f t="shared" si="2"/>
        <v>0</v>
      </c>
      <c r="J26" s="124">
        <f t="shared" si="3"/>
        <v>0</v>
      </c>
      <c r="K26" s="167"/>
      <c r="L26" s="120">
        <f>табл3!G41</f>
        <v>0</v>
      </c>
      <c r="M26" s="120">
        <f t="shared" si="4"/>
        <v>0</v>
      </c>
      <c r="N26" s="124">
        <f t="shared" si="5"/>
        <v>0</v>
      </c>
      <c r="O26" s="167"/>
      <c r="P26" s="120">
        <f>табл3!I41</f>
        <v>0</v>
      </c>
      <c r="Q26" s="120">
        <f t="shared" si="6"/>
        <v>0</v>
      </c>
      <c r="R26" s="124">
        <f t="shared" si="7"/>
        <v>0</v>
      </c>
      <c r="S26" s="167"/>
      <c r="T26" s="120">
        <f>табл3!K41</f>
        <v>0</v>
      </c>
      <c r="U26" s="120">
        <f t="shared" si="8"/>
        <v>0</v>
      </c>
      <c r="V26" s="124">
        <f t="shared" si="9"/>
        <v>0</v>
      </c>
      <c r="W26" s="167"/>
      <c r="X26" s="120">
        <f>табл3!M41</f>
        <v>0</v>
      </c>
      <c r="Y26" s="120">
        <f t="shared" si="10"/>
        <v>0</v>
      </c>
      <c r="Z26" s="124">
        <f t="shared" si="11"/>
        <v>0</v>
      </c>
    </row>
    <row r="27" spans="1:26" ht="25.5">
      <c r="A27" s="119" t="s">
        <v>55</v>
      </c>
      <c r="B27" s="163" t="s">
        <v>46</v>
      </c>
      <c r="C27" s="167"/>
      <c r="D27" s="120">
        <f>табл3!C42</f>
        <v>0</v>
      </c>
      <c r="E27" s="120">
        <f t="shared" si="0"/>
        <v>0</v>
      </c>
      <c r="F27" s="124">
        <f t="shared" si="1"/>
        <v>0</v>
      </c>
      <c r="G27" s="171"/>
      <c r="H27" s="120">
        <f>табл3!E42</f>
        <v>0</v>
      </c>
      <c r="I27" s="120">
        <f t="shared" si="2"/>
        <v>0</v>
      </c>
      <c r="J27" s="124">
        <f t="shared" si="3"/>
        <v>0</v>
      </c>
      <c r="K27" s="167"/>
      <c r="L27" s="120">
        <f>табл3!G42</f>
        <v>0</v>
      </c>
      <c r="M27" s="120">
        <f t="shared" si="4"/>
        <v>0</v>
      </c>
      <c r="N27" s="124">
        <f t="shared" si="5"/>
        <v>0</v>
      </c>
      <c r="O27" s="167"/>
      <c r="P27" s="120">
        <f>табл3!I42</f>
        <v>0</v>
      </c>
      <c r="Q27" s="120">
        <f t="shared" si="6"/>
        <v>0</v>
      </c>
      <c r="R27" s="124">
        <f t="shared" si="7"/>
        <v>0</v>
      </c>
      <c r="S27" s="167"/>
      <c r="T27" s="120">
        <f>табл3!K42</f>
        <v>0</v>
      </c>
      <c r="U27" s="120">
        <f t="shared" si="8"/>
        <v>0</v>
      </c>
      <c r="V27" s="124">
        <f t="shared" si="9"/>
        <v>0</v>
      </c>
      <c r="W27" s="167"/>
      <c r="X27" s="120">
        <f>табл3!M42</f>
        <v>0</v>
      </c>
      <c r="Y27" s="120">
        <f t="shared" si="10"/>
        <v>0</v>
      </c>
      <c r="Z27" s="124">
        <f t="shared" si="11"/>
        <v>0</v>
      </c>
    </row>
    <row r="28" spans="1:26" ht="30.75" customHeight="1">
      <c r="A28" s="118" t="s">
        <v>81</v>
      </c>
      <c r="B28" s="163" t="s">
        <v>47</v>
      </c>
      <c r="C28" s="167"/>
      <c r="D28" s="120">
        <f>табл3!C43</f>
        <v>0</v>
      </c>
      <c r="E28" s="120">
        <f t="shared" si="0"/>
        <v>0</v>
      </c>
      <c r="F28" s="124">
        <f t="shared" si="1"/>
        <v>0</v>
      </c>
      <c r="G28" s="171"/>
      <c r="H28" s="120">
        <f>табл3!E43</f>
        <v>0</v>
      </c>
      <c r="I28" s="120">
        <f t="shared" si="2"/>
        <v>0</v>
      </c>
      <c r="J28" s="124">
        <f t="shared" si="3"/>
        <v>0</v>
      </c>
      <c r="K28" s="167"/>
      <c r="L28" s="120">
        <f>табл3!G43</f>
        <v>0</v>
      </c>
      <c r="M28" s="120">
        <f t="shared" si="4"/>
        <v>0</v>
      </c>
      <c r="N28" s="124">
        <f t="shared" si="5"/>
        <v>0</v>
      </c>
      <c r="O28" s="167"/>
      <c r="P28" s="120">
        <f>табл3!I43</f>
        <v>0</v>
      </c>
      <c r="Q28" s="120">
        <f t="shared" si="6"/>
        <v>0</v>
      </c>
      <c r="R28" s="124">
        <f t="shared" si="7"/>
        <v>0</v>
      </c>
      <c r="S28" s="167"/>
      <c r="T28" s="120">
        <f>табл3!K43</f>
        <v>0</v>
      </c>
      <c r="U28" s="120">
        <f t="shared" si="8"/>
        <v>0</v>
      </c>
      <c r="V28" s="124">
        <f t="shared" si="9"/>
        <v>0</v>
      </c>
      <c r="W28" s="167"/>
      <c r="X28" s="120">
        <f>табл3!M43</f>
        <v>0</v>
      </c>
      <c r="Y28" s="120">
        <f t="shared" si="10"/>
        <v>0</v>
      </c>
      <c r="Z28" s="124">
        <f t="shared" si="11"/>
        <v>0</v>
      </c>
    </row>
    <row r="29" spans="1:26" ht="25.5">
      <c r="A29" s="117" t="s">
        <v>14</v>
      </c>
      <c r="B29" s="163" t="s">
        <v>48</v>
      </c>
      <c r="C29" s="167"/>
      <c r="D29" s="120">
        <f>табл3!C44</f>
        <v>0</v>
      </c>
      <c r="E29" s="120">
        <f t="shared" si="0"/>
        <v>0</v>
      </c>
      <c r="F29" s="124">
        <f t="shared" si="1"/>
        <v>0</v>
      </c>
      <c r="G29" s="171"/>
      <c r="H29" s="120">
        <f>табл3!E44</f>
        <v>0</v>
      </c>
      <c r="I29" s="120">
        <f t="shared" si="2"/>
        <v>0</v>
      </c>
      <c r="J29" s="124">
        <f t="shared" si="3"/>
        <v>0</v>
      </c>
      <c r="K29" s="167"/>
      <c r="L29" s="120">
        <f>табл3!G44</f>
        <v>0</v>
      </c>
      <c r="M29" s="120">
        <f t="shared" si="4"/>
        <v>0</v>
      </c>
      <c r="N29" s="124">
        <f t="shared" si="5"/>
        <v>0</v>
      </c>
      <c r="O29" s="167"/>
      <c r="P29" s="120">
        <f>табл3!I44</f>
        <v>0</v>
      </c>
      <c r="Q29" s="120">
        <f t="shared" si="6"/>
        <v>0</v>
      </c>
      <c r="R29" s="124">
        <f t="shared" si="7"/>
        <v>0</v>
      </c>
      <c r="S29" s="167"/>
      <c r="T29" s="120">
        <f>табл3!K44</f>
        <v>0</v>
      </c>
      <c r="U29" s="120">
        <f t="shared" si="8"/>
        <v>0</v>
      </c>
      <c r="V29" s="124">
        <f t="shared" si="9"/>
        <v>0</v>
      </c>
      <c r="W29" s="167"/>
      <c r="X29" s="120">
        <f>табл3!M44</f>
        <v>0</v>
      </c>
      <c r="Y29" s="120">
        <f t="shared" si="10"/>
        <v>0</v>
      </c>
      <c r="Z29" s="124">
        <f t="shared" si="11"/>
        <v>0</v>
      </c>
    </row>
    <row r="30" spans="1:26" ht="12.75">
      <c r="A30" s="118" t="s">
        <v>15</v>
      </c>
      <c r="B30" s="163" t="s">
        <v>49</v>
      </c>
      <c r="C30" s="167"/>
      <c r="D30" s="120">
        <f>табл3!C45</f>
        <v>0</v>
      </c>
      <c r="E30" s="120">
        <f t="shared" si="0"/>
        <v>0</v>
      </c>
      <c r="F30" s="124">
        <f t="shared" si="1"/>
        <v>0</v>
      </c>
      <c r="G30" s="171"/>
      <c r="H30" s="120">
        <f>табл3!E45</f>
        <v>0</v>
      </c>
      <c r="I30" s="120">
        <f t="shared" si="2"/>
        <v>0</v>
      </c>
      <c r="J30" s="124">
        <f t="shared" si="3"/>
        <v>0</v>
      </c>
      <c r="K30" s="167"/>
      <c r="L30" s="120">
        <f>табл3!G45</f>
        <v>0</v>
      </c>
      <c r="M30" s="120">
        <f t="shared" si="4"/>
        <v>0</v>
      </c>
      <c r="N30" s="124">
        <f t="shared" si="5"/>
        <v>0</v>
      </c>
      <c r="O30" s="167"/>
      <c r="P30" s="120">
        <f>табл3!I45</f>
        <v>0</v>
      </c>
      <c r="Q30" s="120">
        <f t="shared" si="6"/>
        <v>0</v>
      </c>
      <c r="R30" s="124">
        <f t="shared" si="7"/>
        <v>0</v>
      </c>
      <c r="S30" s="167"/>
      <c r="T30" s="120">
        <f>табл3!K45</f>
        <v>0</v>
      </c>
      <c r="U30" s="120">
        <f t="shared" si="8"/>
        <v>0</v>
      </c>
      <c r="V30" s="124">
        <f t="shared" si="9"/>
        <v>0</v>
      </c>
      <c r="W30" s="167"/>
      <c r="X30" s="120">
        <f>табл3!M45</f>
        <v>0</v>
      </c>
      <c r="Y30" s="120">
        <f t="shared" si="10"/>
        <v>0</v>
      </c>
      <c r="Z30" s="124">
        <f t="shared" si="11"/>
        <v>0</v>
      </c>
    </row>
    <row r="31" spans="1:26" ht="21" customHeight="1" thickBot="1">
      <c r="A31" s="117" t="s">
        <v>16</v>
      </c>
      <c r="B31" s="164" t="s">
        <v>50</v>
      </c>
      <c r="C31" s="168"/>
      <c r="D31" s="135">
        <f>табл3!C46</f>
        <v>0</v>
      </c>
      <c r="E31" s="135">
        <f t="shared" si="0"/>
        <v>0</v>
      </c>
      <c r="F31" s="126">
        <f t="shared" si="1"/>
        <v>0</v>
      </c>
      <c r="G31" s="173"/>
      <c r="H31" s="135">
        <f>табл3!E46</f>
        <v>0</v>
      </c>
      <c r="I31" s="135">
        <f t="shared" si="2"/>
        <v>0</v>
      </c>
      <c r="J31" s="126">
        <f t="shared" si="3"/>
        <v>0</v>
      </c>
      <c r="K31" s="168"/>
      <c r="L31" s="135">
        <f>табл3!G46</f>
        <v>0</v>
      </c>
      <c r="M31" s="135">
        <f t="shared" si="4"/>
        <v>0</v>
      </c>
      <c r="N31" s="126">
        <f t="shared" si="5"/>
        <v>0</v>
      </c>
      <c r="O31" s="168"/>
      <c r="P31" s="135">
        <f>табл3!I46</f>
        <v>0</v>
      </c>
      <c r="Q31" s="135">
        <f t="shared" si="6"/>
        <v>0</v>
      </c>
      <c r="R31" s="126">
        <f t="shared" si="7"/>
        <v>0</v>
      </c>
      <c r="S31" s="168"/>
      <c r="T31" s="135">
        <f>табл3!K46</f>
        <v>0</v>
      </c>
      <c r="U31" s="135">
        <f t="shared" si="8"/>
        <v>0</v>
      </c>
      <c r="V31" s="126">
        <f t="shared" si="9"/>
        <v>0</v>
      </c>
      <c r="W31" s="168"/>
      <c r="X31" s="135">
        <f>табл3!M46</f>
        <v>0</v>
      </c>
      <c r="Y31" s="135">
        <f t="shared" si="10"/>
        <v>0</v>
      </c>
      <c r="Z31" s="126">
        <f t="shared" si="11"/>
        <v>0</v>
      </c>
    </row>
    <row r="32" spans="1:26" ht="18.75" customHeight="1" thickBot="1">
      <c r="A32" s="102" t="s">
        <v>98</v>
      </c>
      <c r="B32" s="149"/>
      <c r="C32" s="149"/>
      <c r="D32" s="149"/>
      <c r="E32" s="149"/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1"/>
      <c r="Z32" s="151"/>
    </row>
    <row r="33" spans="1:6" ht="12.75">
      <c r="A33" s="103"/>
      <c r="B33" s="104"/>
      <c r="C33" s="104"/>
      <c r="D33" s="104"/>
      <c r="E33" s="104"/>
      <c r="F33" s="104"/>
    </row>
    <row r="34" spans="1:6" ht="12.75">
      <c r="A34" s="103"/>
      <c r="B34" s="105"/>
      <c r="C34" s="105"/>
      <c r="D34" s="105"/>
      <c r="E34" s="105"/>
      <c r="F34" s="105"/>
    </row>
    <row r="35" spans="1:6" ht="12.75">
      <c r="A35" s="103" t="s">
        <v>105</v>
      </c>
      <c r="B35" s="103"/>
      <c r="C35" s="103"/>
      <c r="D35" s="103"/>
      <c r="E35" s="103"/>
      <c r="F35" s="103"/>
    </row>
    <row r="36" spans="1:6" ht="12.75">
      <c r="A36" s="103" t="s">
        <v>104</v>
      </c>
      <c r="B36" s="103"/>
      <c r="C36" s="103"/>
      <c r="D36" s="103"/>
      <c r="E36" s="103"/>
      <c r="F36" s="103"/>
    </row>
    <row r="37" spans="1:6" ht="12.75">
      <c r="A37" s="103"/>
      <c r="B37" s="103"/>
      <c r="C37" s="103"/>
      <c r="D37" s="103"/>
      <c r="E37" s="103"/>
      <c r="F37" s="103"/>
    </row>
    <row r="38" spans="1:6" ht="12.75">
      <c r="A38" s="103"/>
      <c r="B38" s="103"/>
      <c r="C38" s="103"/>
      <c r="D38" s="103"/>
      <c r="E38" s="103"/>
      <c r="F38" s="103"/>
    </row>
    <row r="39" spans="1:6" ht="12.75">
      <c r="A39" s="103"/>
      <c r="B39" s="103"/>
      <c r="C39" s="103"/>
      <c r="D39" s="103"/>
      <c r="E39" s="103"/>
      <c r="F39" s="103"/>
    </row>
    <row r="40" spans="1:6" ht="12.75">
      <c r="A40" s="103"/>
      <c r="B40" s="103"/>
      <c r="C40" s="103"/>
      <c r="D40" s="103"/>
      <c r="E40" s="103"/>
      <c r="F40" s="103"/>
    </row>
    <row r="41" spans="1:6" ht="12.75">
      <c r="A41" s="103"/>
      <c r="B41" s="103"/>
      <c r="C41" s="103"/>
      <c r="D41" s="103"/>
      <c r="E41" s="103"/>
      <c r="F41" s="103"/>
    </row>
    <row r="42" spans="1:6" ht="12.75">
      <c r="A42" s="103"/>
      <c r="B42" s="103"/>
      <c r="C42" s="103"/>
      <c r="D42" s="103"/>
      <c r="E42" s="103"/>
      <c r="F42" s="103"/>
    </row>
    <row r="43" spans="1:6" ht="12.75">
      <c r="A43" s="103"/>
      <c r="B43" s="103"/>
      <c r="C43" s="103"/>
      <c r="D43" s="103"/>
      <c r="E43" s="103"/>
      <c r="F43" s="103"/>
    </row>
    <row r="44" spans="1:6" ht="12.75">
      <c r="A44" s="103"/>
      <c r="B44" s="103"/>
      <c r="C44" s="103"/>
      <c r="D44" s="103"/>
      <c r="E44" s="103"/>
      <c r="F44" s="103"/>
    </row>
    <row r="45" spans="1:6" ht="12.75">
      <c r="A45" s="103"/>
      <c r="B45" s="103"/>
      <c r="C45" s="103"/>
      <c r="D45" s="103"/>
      <c r="E45" s="103"/>
      <c r="F45" s="103"/>
    </row>
    <row r="46" spans="1:6" ht="12.75">
      <c r="A46" s="103"/>
      <c r="B46" s="103"/>
      <c r="C46" s="103"/>
      <c r="D46" s="103"/>
      <c r="E46" s="103"/>
      <c r="F46" s="103"/>
    </row>
    <row r="47" spans="1:6" ht="12.75">
      <c r="A47" s="103"/>
      <c r="B47" s="103"/>
      <c r="C47" s="103"/>
      <c r="D47" s="103"/>
      <c r="E47" s="103"/>
      <c r="F47" s="103"/>
    </row>
    <row r="48" spans="1:6" ht="12.75">
      <c r="A48" s="103"/>
      <c r="B48" s="103"/>
      <c r="C48" s="103"/>
      <c r="D48" s="103"/>
      <c r="E48" s="103"/>
      <c r="F48" s="103"/>
    </row>
    <row r="49" spans="1:6" ht="12.75">
      <c r="A49" s="103"/>
      <c r="B49" s="103"/>
      <c r="C49" s="103"/>
      <c r="D49" s="103"/>
      <c r="E49" s="103"/>
      <c r="F49" s="103"/>
    </row>
    <row r="50" spans="1:6" ht="12.75">
      <c r="A50" s="103"/>
      <c r="B50" s="103"/>
      <c r="C50" s="103"/>
      <c r="D50" s="103"/>
      <c r="E50" s="103"/>
      <c r="F50" s="103"/>
    </row>
    <row r="51" spans="1:6" ht="12.75">
      <c r="A51" s="103"/>
      <c r="B51" s="103"/>
      <c r="C51" s="103"/>
      <c r="D51" s="103"/>
      <c r="E51" s="103"/>
      <c r="F51" s="103"/>
    </row>
    <row r="52" spans="1:6" ht="12.75">
      <c r="A52" s="103"/>
      <c r="B52" s="103"/>
      <c r="C52" s="103"/>
      <c r="D52" s="103"/>
      <c r="E52" s="103"/>
      <c r="F52" s="103"/>
    </row>
    <row r="53" spans="1:6" ht="12.75">
      <c r="A53" s="103"/>
      <c r="B53" s="103"/>
      <c r="C53" s="103"/>
      <c r="D53" s="103"/>
      <c r="E53" s="103"/>
      <c r="F53" s="103"/>
    </row>
  </sheetData>
  <sheetProtection password="E972" sheet="1" formatColumns="0" formatRows="0"/>
  <mergeCells count="12">
    <mergeCell ref="W6:Z6"/>
    <mergeCell ref="S6:V6"/>
    <mergeCell ref="C4:F6"/>
    <mergeCell ref="G5:J6"/>
    <mergeCell ref="A1:X1"/>
    <mergeCell ref="A3:A7"/>
    <mergeCell ref="B3:B7"/>
    <mergeCell ref="C3:Z3"/>
    <mergeCell ref="K5:Z5"/>
    <mergeCell ref="G4:Z4"/>
    <mergeCell ref="K6:N6"/>
    <mergeCell ref="O6:R6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30" sqref="A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Устюгов А.В.</dc:creator>
  <cp:keywords/>
  <dc:description/>
  <cp:lastModifiedBy>asusa</cp:lastModifiedBy>
  <cp:lastPrinted>2014-04-01T12:36:29Z</cp:lastPrinted>
  <dcterms:created xsi:type="dcterms:W3CDTF">2013-02-19T09:44:26Z</dcterms:created>
  <dcterms:modified xsi:type="dcterms:W3CDTF">2022-12-09T13:43:34Z</dcterms:modified>
  <cp:category/>
  <cp:version/>
  <cp:contentType/>
  <cp:contentStatus/>
</cp:coreProperties>
</file>