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660" windowWidth="27360" windowHeight="12015" activeTab="3"/>
  </bookViews>
  <sheets>
    <sheet name="УЗИ ССС_К 12.01.2022" sheetId="3" r:id="rId1"/>
    <sheet name="Эндоскопия_К_12.01.2022" sheetId="4" r:id="rId2"/>
    <sheet name="МРТ КТ_СЦГ_2021_К_12.01.2022" sheetId="2" r:id="rId3"/>
    <sheet name="Патанатомия_К12.01.2022" sheetId="1" r:id="rId4"/>
  </sheets>
  <definedNames>
    <definedName name="_xlnm._FilterDatabase" localSheetId="2" hidden="1">'МРТ КТ_СЦГ_2021_К_12.01.2022'!$A$4:$G$107</definedName>
    <definedName name="_xlnm._FilterDatabase" localSheetId="0" hidden="1">'УЗИ ССС_К 12.01.2022'!$A$5:$WXO$60</definedName>
    <definedName name="_xlnm._FilterDatabase" localSheetId="1" hidden="1">Эндоскопия_К_12.01.2022!$A$5:$WXO$53</definedName>
    <definedName name="_xlnm.Print_Titles" localSheetId="2">'МРТ КТ_СЦГ_2021_К_12.01.2022'!$2:$4</definedName>
    <definedName name="затраты" localSheetId="2">#REF!</definedName>
    <definedName name="затраты" localSheetId="3">#REF!</definedName>
    <definedName name="затраты" localSheetId="0">#REF!</definedName>
    <definedName name="затраты" localSheetId="1">#REF!</definedName>
    <definedName name="затраты">#REF!</definedName>
    <definedName name="кз" localSheetId="3">#REF!</definedName>
    <definedName name="кз" localSheetId="0">#REF!</definedName>
    <definedName name="кз" localSheetId="1">#REF!</definedName>
    <definedName name="кз">#REF!</definedName>
    <definedName name="_xlnm.Criteria" localSheetId="2">'МРТ КТ_СЦГ_2021_К_12.01.2022'!$9:$107</definedName>
    <definedName name="н" localSheetId="3">#REF!</definedName>
    <definedName name="н" localSheetId="0">#REF!</definedName>
    <definedName name="н" localSheetId="1">#REF!</definedName>
    <definedName name="н">#REF!</definedName>
    <definedName name="_xlnm.Print_Area" localSheetId="2">'МРТ КТ_СЦГ_2021_К_12.01.2022'!$B$1:$G$119</definedName>
    <definedName name="_xlnm.Print_Area" localSheetId="3">Патанатомия_К12.01.2022!$A$1:$F$11</definedName>
    <definedName name="_xlnm.Print_Area" localSheetId="0">'УЗИ ССС_К 12.01.2022'!$B$1:$G$74</definedName>
    <definedName name="_xlnm.Print_Area" localSheetId="1">Эндоскопия_К_12.01.2022!$B$1:$G$61</definedName>
    <definedName name="_xlnm.Print_Area">#REF!</definedName>
    <definedName name="р" localSheetId="2">#REF!</definedName>
    <definedName name="р" localSheetId="3">#REF!</definedName>
    <definedName name="р" localSheetId="0">#REF!</definedName>
    <definedName name="р" localSheetId="1">#REF!</definedName>
    <definedName name="р">#REF!</definedName>
    <definedName name="ррр" localSheetId="3">#REF!</definedName>
    <definedName name="ррр" localSheetId="0">#REF!</definedName>
    <definedName name="ррр" localSheetId="1">#REF!</definedName>
    <definedName name="ррр">#REF!</definedName>
    <definedName name="стац" localSheetId="2">#REF!</definedName>
    <definedName name="стац" localSheetId="3">#REF!</definedName>
    <definedName name="стац" localSheetId="0">#REF!</definedName>
    <definedName name="стац" localSheetId="1">#REF!</definedName>
    <definedName name="стац">#REF!</definedName>
  </definedNames>
  <calcPr calcId="125725"/>
</workbook>
</file>

<file path=xl/calcChain.xml><?xml version="1.0" encoding="utf-8"?>
<calcChain xmlns="http://schemas.openxmlformats.org/spreadsheetml/2006/main">
  <c r="C9" i="3"/>
  <c r="C29"/>
  <c r="C32"/>
  <c r="C34"/>
  <c r="C39"/>
  <c r="C41"/>
  <c r="C43"/>
  <c r="C52"/>
  <c r="C55"/>
  <c r="C57" s="1"/>
  <c r="C58" l="1"/>
  <c r="C70" s="1"/>
  <c r="C74" s="1"/>
  <c r="F57"/>
  <c r="E57"/>
  <c r="D56"/>
  <c r="D57" s="1"/>
  <c r="G55"/>
  <c r="G54"/>
  <c r="F52"/>
  <c r="E52"/>
  <c r="G51"/>
  <c r="D51"/>
  <c r="G50"/>
  <c r="G49"/>
  <c r="G48"/>
  <c r="D48"/>
  <c r="G47"/>
  <c r="D47"/>
  <c r="G46"/>
  <c r="D46"/>
  <c r="G45"/>
  <c r="D45"/>
  <c r="G44"/>
  <c r="F43"/>
  <c r="E43"/>
  <c r="G42"/>
  <c r="D42"/>
  <c r="G41"/>
  <c r="G40"/>
  <c r="G38"/>
  <c r="G37"/>
  <c r="D37"/>
  <c r="G36"/>
  <c r="G35"/>
  <c r="G33"/>
  <c r="E32"/>
  <c r="G31"/>
  <c r="D31"/>
  <c r="G30"/>
  <c r="D30"/>
  <c r="D29"/>
  <c r="G28"/>
  <c r="D28"/>
  <c r="G27"/>
  <c r="D27"/>
  <c r="G26"/>
  <c r="D26"/>
  <c r="G25"/>
  <c r="D25"/>
  <c r="G24"/>
  <c r="D24"/>
  <c r="G23"/>
  <c r="D23"/>
  <c r="G22"/>
  <c r="G21"/>
  <c r="G20"/>
  <c r="G19"/>
  <c r="D18"/>
  <c r="G17"/>
  <c r="F17"/>
  <c r="F32" s="1"/>
  <c r="D17"/>
  <c r="G16"/>
  <c r="D16"/>
  <c r="G15"/>
  <c r="D15"/>
  <c r="G14"/>
  <c r="G13"/>
  <c r="D13"/>
  <c r="G12"/>
  <c r="D12"/>
  <c r="G11"/>
  <c r="D11"/>
  <c r="G10"/>
  <c r="D10"/>
  <c r="D9"/>
  <c r="G8"/>
  <c r="D8"/>
  <c r="G7"/>
  <c r="D7"/>
  <c r="G6"/>
  <c r="G43" l="1"/>
  <c r="G52"/>
  <c r="D52"/>
  <c r="E58"/>
  <c r="D32"/>
  <c r="F58"/>
  <c r="G32"/>
  <c r="D43"/>
  <c r="G57"/>
  <c r="D58" l="1"/>
  <c r="G58"/>
</calcChain>
</file>

<file path=xl/sharedStrings.xml><?xml version="1.0" encoding="utf-8"?>
<sst xmlns="http://schemas.openxmlformats.org/spreadsheetml/2006/main" count="278" uniqueCount="106">
  <si>
    <r>
      <rPr>
        <b/>
        <u/>
        <sz val="16"/>
        <rFont val="Times New Roman"/>
        <family val="1"/>
        <charset val="204"/>
      </rPr>
      <t xml:space="preserve">Амбулаторно-поликлиническая помощь </t>
    </r>
    <r>
      <rPr>
        <b/>
        <sz val="16"/>
        <rFont val="Times New Roman"/>
        <family val="1"/>
        <charset val="204"/>
      </rPr>
      <t xml:space="preserve">
Плановое задание на проведение патологоанатомических исследований биопсийного (операционного) материала с целью диагностики онкологических заболеваний  и подбора противоопухолевой лекарственной терапии для медицинских организаций и 
Вологодского филиала АО "Страховая компания "СОГАЗ-Мед" на 2021 год </t>
    </r>
  </si>
  <si>
    <t>Наименование медицинских организаций</t>
  </si>
  <si>
    <t>План 2021 (К  12.01.2022 )</t>
  </si>
  <si>
    <t xml:space="preserve"> 1 квартал</t>
  </si>
  <si>
    <t>2 квартал</t>
  </si>
  <si>
    <t>3 квартал</t>
  </si>
  <si>
    <t>4 квартал</t>
  </si>
  <si>
    <t>Услуги</t>
  </si>
  <si>
    <t xml:space="preserve">БУЗ ВО "Великоустюгская ЦРБ" </t>
  </si>
  <si>
    <t xml:space="preserve">БУЗ ВО "Сокольская ЦРБ" </t>
  </si>
  <si>
    <t>БУЗ ВО "Вологодская городская больница №1"</t>
  </si>
  <si>
    <t>БУЗ ВО "Вологодская областная клиническая больница"</t>
  </si>
  <si>
    <t>БУЗ ВО "Вологодская областная клиническая больница №2"</t>
  </si>
  <si>
    <t>БУЗ ВО "Вологодский областной онкологический диспансер"</t>
  </si>
  <si>
    <t>ОБЩИЙ ИТОГ</t>
  </si>
  <si>
    <t>наши за пред</t>
  </si>
  <si>
    <t>всего</t>
  </si>
  <si>
    <t>Амбулаторно-поликлиническая помощь 2021 год</t>
  </si>
  <si>
    <t>Плановое задание на услуги по КТ и МРТ -исследованиям, СЦГ для медицинских организаций и Вологодского филиала АО "Страховая компания "СОГАЗ-Мед" на 2021 год</t>
  </si>
  <si>
    <t>ПЛАН 2021 года (Комиссия  12.01.2022)</t>
  </si>
  <si>
    <t>КТ</t>
  </si>
  <si>
    <t>Бесконтрастные исследования</t>
  </si>
  <si>
    <t>Рентгеноконтрастные исследования</t>
  </si>
  <si>
    <t xml:space="preserve">БУЗ ВО "Вытегорская ЦРБ" </t>
  </si>
  <si>
    <t xml:space="preserve">БУЗ ВО "Тотемская ЦРБ" </t>
  </si>
  <si>
    <t xml:space="preserve">БУЗ ВО "Устюженская ЦРБ" </t>
  </si>
  <si>
    <t>ООО "Красота и здоровье"</t>
  </si>
  <si>
    <t>ФКУЗ МСЧ МВД России по Вологодской обл.</t>
  </si>
  <si>
    <t>МРТ</t>
  </si>
  <si>
    <t xml:space="preserve">ООО "МИБС -Вологда" </t>
  </si>
  <si>
    <t>ООО "Клиника "Говорово"</t>
  </si>
  <si>
    <t>ООО "Магнит Плюс" г. Воронеж</t>
  </si>
  <si>
    <t>БУЗ ВО "Медико-санитарная часть "Северсталь"</t>
  </si>
  <si>
    <t>ООО "ЛДЦ МИБС -Череповец"</t>
  </si>
  <si>
    <t>ООО "Медэксперт"</t>
  </si>
  <si>
    <t>БУЗ ВО "Череповецкая городская больница"</t>
  </si>
  <si>
    <t>ООО "МедГрад"</t>
  </si>
  <si>
    <t>СЦГ</t>
  </si>
  <si>
    <t xml:space="preserve">БУЗ ВО "Вологодская областная детская клиническая больница" </t>
  </si>
  <si>
    <t>МРТ c наркозом</t>
  </si>
  <si>
    <t xml:space="preserve">БУЗ ВО "Вологодская областная детская больница № 2" </t>
  </si>
  <si>
    <t>ВСЕГО КТ</t>
  </si>
  <si>
    <t>ВСЕГО МРТ</t>
  </si>
  <si>
    <t>ВСЕГО СЦГ</t>
  </si>
  <si>
    <t>наши за пред КТ</t>
  </si>
  <si>
    <t>в ПГГ 2021 КТ</t>
  </si>
  <si>
    <t>наши за пред МРТ</t>
  </si>
  <si>
    <t>в ПГГ 2021 МРТ</t>
  </si>
  <si>
    <t xml:space="preserve"> - Ультразвуковое исследование сердечно-сосудистой системы
</t>
  </si>
  <si>
    <t xml:space="preserve">Ультразвуковое исследование сердечно-сосудистой системы 2021 (Комиссия 12.01.2022) </t>
  </si>
  <si>
    <t>БУЗ ВО "Бабаевская ЦРБ"</t>
  </si>
  <si>
    <t>ЧУЗ "РЖД-Медицина" г. Бабаево</t>
  </si>
  <si>
    <t>БУЗ ВО "Бабушкинская ЦРБ"</t>
  </si>
  <si>
    <t xml:space="preserve">БУЗ ВО "Белозерская ЦРБ" </t>
  </si>
  <si>
    <t>БУЗ ВО "Вашкинская ЦРБ"</t>
  </si>
  <si>
    <t xml:space="preserve">БУЗ ВО "Верховажская ЦРБ" 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</si>
  <si>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</si>
  <si>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</si>
  <si>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</si>
  <si>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</si>
  <si>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</si>
  <si>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</si>
  <si>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</si>
  <si>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</si>
  <si>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</si>
  <si>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</si>
  <si>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</si>
  <si>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>БУЗ ВО "Тарногская ЦРБ"</t>
  </si>
  <si>
    <t xml:space="preserve">БУЗ ВО "Усть-Кубинская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</si>
  <si>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</si>
  <si>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</si>
  <si>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</si>
  <si>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 xml:space="preserve">ИТОГО районные </t>
  </si>
  <si>
    <t>БУЗ ВО "Вологодская городская поликлиника №1"</t>
  </si>
  <si>
    <t>БУЗ ВО "Вологодская городская поликлиника №2"</t>
  </si>
  <si>
    <t xml:space="preserve">БУЗ ВО "Вологодская городская поликлиника № 3" </t>
  </si>
  <si>
    <t>БУЗ ВО "Вологодская городская поликлиника № 4"</t>
  </si>
  <si>
    <t xml:space="preserve">БУЗ ВО "Вологодская городская поликлиника № 5" </t>
  </si>
  <si>
    <t xml:space="preserve">БУЗ ВО "Вологодская детская городская поликлиника" </t>
  </si>
  <si>
    <t>ЧУЗ "РЖД-Медицина" г. Вологда</t>
  </si>
  <si>
    <t xml:space="preserve">БУЗ ВО "Вологодская городская больница №2" </t>
  </si>
  <si>
    <t>ФКУЗ "МСЧ МВД России по Вологодской обл."</t>
  </si>
  <si>
    <t xml:space="preserve">ООО "Поликлиника "Бодрость" </t>
  </si>
  <si>
    <t xml:space="preserve">Итого г. Вологда </t>
  </si>
  <si>
    <t xml:space="preserve">БУЗ ВО "Череповецкая детская городская поликлиника №1" </t>
  </si>
  <si>
    <t>БУЗ ВО "Череповецкая детская городская поликлиника №3"</t>
  </si>
  <si>
    <t>БУЗ ВО "Череповецкая городская поликлиника № 7" им.П.Я.Дмитриева</t>
  </si>
  <si>
    <t xml:space="preserve">БУЗ ВО "Череповецкая городская поликлиника № 1" </t>
  </si>
  <si>
    <t>БУЗ ВО "Череповецкая городская поликлиника № 2"</t>
  </si>
  <si>
    <t xml:space="preserve">БУЗ ВО "Череповецкая городская больница" </t>
  </si>
  <si>
    <t>ООО "Медицинский центр "Исток"</t>
  </si>
  <si>
    <t xml:space="preserve">ИТОГО г.Череповец </t>
  </si>
  <si>
    <t>БУЗ ВО "Вологодская областная детская клиническая больница"</t>
  </si>
  <si>
    <t>БУЗ ВО "Вологодская областная детская больница №2"</t>
  </si>
  <si>
    <t>ИТОГО область</t>
  </si>
  <si>
    <t xml:space="preserve">наши за пред </t>
  </si>
  <si>
    <t>в ПГГ 2021</t>
  </si>
  <si>
    <r>
      <rPr>
        <b/>
        <u/>
        <sz val="11"/>
        <rFont val="Times New Roman"/>
        <family val="1"/>
        <charset val="204"/>
      </rPr>
      <t xml:space="preserve">Амбулаторно-поликлиническая помощь </t>
    </r>
    <r>
      <rPr>
        <b/>
        <sz val="11"/>
        <rFont val="Times New Roman"/>
        <family val="1"/>
        <charset val="204"/>
      </rPr>
      <t xml:space="preserve">
Плановое задание на диагностические исследования  на  2021 год</t>
    </r>
  </si>
  <si>
    <t xml:space="preserve"> - Эндоскопические диагностические исследования </t>
  </si>
  <si>
    <t>Эндоскопические диагностические исследования 2021
К 12.01.2022</t>
  </si>
  <si>
    <t xml:space="preserve">  </t>
  </si>
  <si>
    <t xml:space="preserve">ООО "Медицинский центр "Бодрость" </t>
  </si>
  <si>
    <t>БУЗ ВО "Вологодская областная детская больница № 2"</t>
  </si>
  <si>
    <r>
      <rPr>
        <b/>
        <u/>
        <sz val="16"/>
        <rFont val="Times New Roman"/>
        <family val="1"/>
        <charset val="204"/>
      </rPr>
      <t xml:space="preserve">Амбулаторно-поликлиническая помощь </t>
    </r>
    <r>
      <rPr>
        <b/>
        <sz val="16"/>
        <rFont val="Times New Roman"/>
        <family val="1"/>
        <charset val="204"/>
      </rPr>
      <t xml:space="preserve">
Плановое задание на диагностические исследования на 2021 год</t>
    </r>
  </si>
  <si>
    <t>Приложение 4.2 к вопросу 1</t>
  </si>
  <si>
    <t>Приложение 4.3 к вопросу 1</t>
  </si>
</sst>
</file>

<file path=xl/styles.xml><?xml version="1.0" encoding="utf-8"?>
<styleSheet xmlns="http://schemas.openxmlformats.org/spreadsheetml/2006/main">
  <numFmts count="14">
    <numFmt numFmtId="41" formatCode="_-* #,##0_р_._-;\-* #,##0_р_._-;_-* &quot;-&quot;_р_._-;_-@_-"/>
    <numFmt numFmtId="43" formatCode="_-* #,##0.00_р_._-;\-* #,##0.00_р_._-;_-* &quot;-&quot;??_р_._-;_-@_-"/>
    <numFmt numFmtId="164" formatCode="#,##0.00%;[Red]\(#,##0.00%\)"/>
    <numFmt numFmtId="165" formatCode="0.0%;\(0.0%\)"/>
    <numFmt numFmtId="166" formatCode="000"/>
    <numFmt numFmtId="167" formatCode="#,##0.0%;[Red]\(#,##0.0%\)"/>
    <numFmt numFmtId="168" formatCode="#,##0.0%;\(#,##0.0%\)"/>
    <numFmt numFmtId="169" formatCode="0.0000%"/>
    <numFmt numFmtId="170" formatCode="#,##0.0_%;[Red]\(#,##0.0%\)"/>
    <numFmt numFmtId="171" formatCode="_-* #,##0.00[$€-1]_-;\-* #,##0.00[$€-1]_-;_-* &quot;-&quot;??[$€-1]_-"/>
    <numFmt numFmtId="172" formatCode="[$-419]General"/>
    <numFmt numFmtId="173" formatCode="#,##0.00&quot; &quot;[$руб.-419];[Red]&quot;-&quot;#,##0.00&quot; &quot;[$руб.-419]"/>
    <numFmt numFmtId="174" formatCode="0.00000%"/>
    <numFmt numFmtId="175" formatCode="_(* #,##0.00_);_(* \(#,##0.00\);_(* &quot;-&quot;??_);_(@_)"/>
  </numFmts>
  <fonts count="66">
    <font>
      <sz val="11"/>
      <color theme="1"/>
      <name val="Times New Roman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color rgb="FF000000"/>
      <name val="Arial Cyr"/>
      <charset val="204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 Cyr"/>
      <charset val="204"/>
    </font>
    <font>
      <i/>
      <sz val="11"/>
      <name val="Arial Cyr"/>
      <charset val="204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4">
    <xf numFmtId="0" fontId="0" fillId="0" borderId="0"/>
    <xf numFmtId="0" fontId="1" fillId="0" borderId="0"/>
    <xf numFmtId="0" fontId="6" fillId="0" borderId="0"/>
    <xf numFmtId="0" fontId="1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164" fontId="1" fillId="0" borderId="0" applyFill="0" applyBorder="0" applyAlignment="0"/>
    <xf numFmtId="165" fontId="1" fillId="0" borderId="0" applyFill="0" applyBorder="0" applyAlignment="0"/>
    <xf numFmtId="166" fontId="16" fillId="0" borderId="0" applyFill="0" applyBorder="0" applyAlignment="0"/>
    <xf numFmtId="167" fontId="1" fillId="0" borderId="0" applyFill="0" applyBorder="0" applyAlignment="0"/>
    <xf numFmtId="168" fontId="1" fillId="0" borderId="0" applyFill="0" applyBorder="0" applyAlignment="0"/>
    <xf numFmtId="164" fontId="1" fillId="0" borderId="0" applyFill="0" applyBorder="0" applyAlignment="0"/>
    <xf numFmtId="169" fontId="1" fillId="0" borderId="0" applyFill="0" applyBorder="0" applyAlignment="0"/>
    <xf numFmtId="165" fontId="1" fillId="0" borderId="0" applyFill="0" applyBorder="0" applyAlignment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4" fontId="27" fillId="0" borderId="0" applyFill="0" applyBorder="0" applyAlignment="0"/>
    <xf numFmtId="164" fontId="1" fillId="0" borderId="0" applyFill="0" applyBorder="0" applyAlignment="0"/>
    <xf numFmtId="165" fontId="1" fillId="0" borderId="0" applyFill="0" applyBorder="0" applyAlignment="0"/>
    <xf numFmtId="164" fontId="1" fillId="0" borderId="0" applyFill="0" applyBorder="0" applyAlignment="0"/>
    <xf numFmtId="169" fontId="1" fillId="0" borderId="0" applyFill="0" applyBorder="0" applyAlignment="0"/>
    <xf numFmtId="165" fontId="1" fillId="0" borderId="0" applyFill="0" applyBorder="0" applyAlignment="0"/>
    <xf numFmtId="171" fontId="1" fillId="0" borderId="0" applyFont="0" applyFill="0" applyBorder="0" applyAlignment="0" applyProtection="0"/>
    <xf numFmtId="0" fontId="6" fillId="0" borderId="0"/>
    <xf numFmtId="172" fontId="28" fillId="0" borderId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38" fontId="31" fillId="23" borderId="0" applyNumberFormat="0" applyBorder="0" applyAlignment="0" applyProtection="0"/>
    <xf numFmtId="0" fontId="32" fillId="0" borderId="4" applyNumberFormat="0" applyAlignment="0" applyProtection="0">
      <alignment horizontal="left" vertical="center"/>
    </xf>
    <xf numFmtId="0" fontId="32" fillId="0" borderId="7">
      <alignment horizontal="left" vertical="center"/>
    </xf>
    <xf numFmtId="0" fontId="33" fillId="0" borderId="0">
      <alignment horizontal="center"/>
    </xf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>
      <alignment horizontal="center" textRotation="90"/>
    </xf>
    <xf numFmtId="0" fontId="37" fillId="8" borderId="5" applyNumberFormat="0" applyAlignment="0" applyProtection="0"/>
    <xf numFmtId="10" fontId="31" fillId="24" borderId="2" applyNumberFormat="0" applyBorder="0" applyAlignment="0" applyProtection="0"/>
    <xf numFmtId="164" fontId="1" fillId="0" borderId="0" applyFill="0" applyBorder="0" applyAlignment="0"/>
    <xf numFmtId="165" fontId="1" fillId="0" borderId="0" applyFill="0" applyBorder="0" applyAlignment="0"/>
    <xf numFmtId="164" fontId="1" fillId="0" borderId="0" applyFill="0" applyBorder="0" applyAlignment="0"/>
    <xf numFmtId="169" fontId="1" fillId="0" borderId="0" applyFill="0" applyBorder="0" applyAlignment="0"/>
    <xf numFmtId="165" fontId="1" fillId="0" borderId="0" applyFill="0" applyBorder="0" applyAlignment="0"/>
    <xf numFmtId="0" fontId="38" fillId="0" borderId="11" applyNumberFormat="0" applyFill="0" applyAlignment="0" applyProtection="0"/>
    <xf numFmtId="0" fontId="39" fillId="25" borderId="0" applyNumberFormat="0" applyBorder="0" applyAlignment="0" applyProtection="0"/>
    <xf numFmtId="169" fontId="1" fillId="0" borderId="0"/>
    <xf numFmtId="0" fontId="10" fillId="0" borderId="0"/>
    <xf numFmtId="0" fontId="20" fillId="0" borderId="0"/>
    <xf numFmtId="0" fontId="1" fillId="26" borderId="12" applyNumberFormat="0" applyFont="0" applyAlignment="0" applyProtection="0"/>
    <xf numFmtId="0" fontId="40" fillId="21" borderId="13" applyNumberFormat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ill="0" applyBorder="0" applyAlignment="0"/>
    <xf numFmtId="165" fontId="1" fillId="0" borderId="0" applyFill="0" applyBorder="0" applyAlignment="0"/>
    <xf numFmtId="164" fontId="1" fillId="0" borderId="0" applyFill="0" applyBorder="0" applyAlignment="0"/>
    <xf numFmtId="169" fontId="1" fillId="0" borderId="0" applyFill="0" applyBorder="0" applyAlignment="0"/>
    <xf numFmtId="165" fontId="1" fillId="0" borderId="0" applyFill="0" applyBorder="0" applyAlignment="0"/>
    <xf numFmtId="0" fontId="41" fillId="0" borderId="0"/>
    <xf numFmtId="173" fontId="41" fillId="0" borderId="0"/>
    <xf numFmtId="49" fontId="27" fillId="0" borderId="0" applyFill="0" applyBorder="0" applyAlignment="0"/>
    <xf numFmtId="169" fontId="1" fillId="0" borderId="0" applyFill="0" applyBorder="0" applyAlignment="0"/>
    <xf numFmtId="174" fontId="1" fillId="0" borderId="0" applyFill="0" applyBorder="0" applyAlignment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6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0" fillId="0" borderId="0"/>
    <xf numFmtId="0" fontId="1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28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6" fillId="0" borderId="0"/>
    <xf numFmtId="0" fontId="17" fillId="0" borderId="0"/>
    <xf numFmtId="9" fontId="10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0" borderId="0"/>
    <xf numFmtId="49" fontId="17" fillId="0" borderId="0">
      <alignment horizontal="center" vertical="center" wrapText="1"/>
    </xf>
    <xf numFmtId="0" fontId="53" fillId="0" borderId="15">
      <alignment horizontal="center" vertical="center" wrapText="1"/>
    </xf>
    <xf numFmtId="14" fontId="53" fillId="0" borderId="15">
      <alignment horizontal="center" vertical="center" wrapText="1"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9" fillId="0" borderId="0"/>
  </cellStyleXfs>
  <cellXfs count="144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5" fillId="0" borderId="0" xfId="1" applyFont="1"/>
    <xf numFmtId="0" fontId="5" fillId="0" borderId="0" xfId="1" applyFont="1" applyFill="1"/>
    <xf numFmtId="0" fontId="9" fillId="0" borderId="2" xfId="1" applyFont="1" applyFill="1" applyBorder="1" applyAlignment="1">
      <alignment horizontal="center" vertical="center" wrapText="1" shrinkToFit="1"/>
    </xf>
    <xf numFmtId="3" fontId="11" fillId="0" borderId="2" xfId="3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 shrinkToFit="1"/>
    </xf>
    <xf numFmtId="3" fontId="11" fillId="0" borderId="2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3" fontId="12" fillId="0" borderId="2" xfId="1" applyNumberFormat="1" applyFont="1" applyFill="1" applyBorder="1" applyAlignment="1">
      <alignment horizontal="center" wrapText="1"/>
    </xf>
    <xf numFmtId="3" fontId="4" fillId="0" borderId="2" xfId="1" applyNumberFormat="1" applyFont="1" applyFill="1" applyBorder="1" applyAlignment="1">
      <alignment vertical="center"/>
    </xf>
    <xf numFmtId="2" fontId="5" fillId="0" borderId="0" xfId="1" applyNumberFormat="1" applyFont="1" applyFill="1"/>
    <xf numFmtId="0" fontId="13" fillId="0" borderId="0" xfId="1" applyFont="1" applyFill="1"/>
    <xf numFmtId="3" fontId="1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top" wrapText="1"/>
    </xf>
    <xf numFmtId="3" fontId="2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right"/>
    </xf>
    <xf numFmtId="0" fontId="16" fillId="0" borderId="0" xfId="1" applyFont="1" applyFill="1" applyAlignment="1">
      <alignment horizontal="left" vertical="center" wrapText="1"/>
    </xf>
    <xf numFmtId="0" fontId="3" fillId="0" borderId="0" xfId="1" applyFont="1" applyFill="1"/>
    <xf numFmtId="0" fontId="16" fillId="0" borderId="0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19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center"/>
    </xf>
    <xf numFmtId="0" fontId="1" fillId="0" borderId="0" xfId="114" applyFont="1" applyFill="1"/>
    <xf numFmtId="0" fontId="1" fillId="0" borderId="0" xfId="114" applyFont="1" applyFill="1" applyAlignment="1">
      <alignment horizontal="center"/>
    </xf>
    <xf numFmtId="0" fontId="7" fillId="0" borderId="0" xfId="241" applyFont="1" applyFill="1" applyBorder="1" applyAlignment="1">
      <alignment vertical="center" wrapText="1"/>
    </xf>
    <xf numFmtId="0" fontId="7" fillId="0" borderId="0" xfId="241" applyFont="1" applyFill="1" applyBorder="1" applyAlignment="1">
      <alignment horizontal="center" vertical="center" wrapText="1"/>
    </xf>
    <xf numFmtId="0" fontId="55" fillId="0" borderId="0" xfId="114" applyFont="1" applyFill="1" applyBorder="1" applyAlignment="1">
      <alignment horizontal="left" vertical="center" wrapText="1"/>
    </xf>
    <xf numFmtId="3" fontId="55" fillId="0" borderId="0" xfId="114" applyNumberFormat="1" applyFont="1" applyFill="1" applyBorder="1" applyAlignment="1">
      <alignment horizontal="center" vertical="center" wrapText="1"/>
    </xf>
    <xf numFmtId="0" fontId="3" fillId="0" borderId="0" xfId="114" applyFont="1" applyFill="1"/>
    <xf numFmtId="0" fontId="12" fillId="0" borderId="0" xfId="114" applyFont="1" applyFill="1" applyAlignment="1">
      <alignment horizontal="right" vertical="top"/>
    </xf>
    <xf numFmtId="0" fontId="56" fillId="0" borderId="0" xfId="241" applyFont="1" applyFill="1" applyBorder="1" applyAlignment="1">
      <alignment vertical="center" wrapText="1"/>
    </xf>
    <xf numFmtId="0" fontId="2" fillId="0" borderId="2" xfId="114" applyFont="1" applyFill="1" applyBorder="1" applyAlignment="1">
      <alignment horizontal="center" vertical="center" wrapText="1" shrinkToFit="1"/>
    </xf>
    <xf numFmtId="3" fontId="2" fillId="0" borderId="2" xfId="114" applyNumberFormat="1" applyFont="1" applyFill="1" applyBorder="1" applyAlignment="1">
      <alignment horizontal="center" vertical="center" wrapText="1"/>
    </xf>
    <xf numFmtId="0" fontId="2" fillId="0" borderId="2" xfId="114" applyFont="1" applyFill="1" applyBorder="1" applyAlignment="1">
      <alignment vertical="center" wrapText="1" shrinkToFit="1"/>
    </xf>
    <xf numFmtId="3" fontId="11" fillId="0" borderId="2" xfId="114" applyNumberFormat="1" applyFont="1" applyFill="1" applyBorder="1" applyAlignment="1">
      <alignment horizontal="center" vertical="center" wrapText="1" shrinkToFit="1"/>
    </xf>
    <xf numFmtId="3" fontId="11" fillId="0" borderId="2" xfId="114" applyNumberFormat="1" applyFont="1" applyFill="1" applyBorder="1" applyAlignment="1">
      <alignment vertical="center" wrapText="1" shrinkToFit="1"/>
    </xf>
    <xf numFmtId="0" fontId="2" fillId="0" borderId="2" xfId="114" applyFont="1" applyFill="1" applyBorder="1" applyAlignment="1">
      <alignment horizontal="left" vertical="center" wrapText="1"/>
    </xf>
    <xf numFmtId="0" fontId="54" fillId="0" borderId="0" xfId="114" applyFont="1" applyFill="1" applyAlignment="1">
      <alignment horizontal="center"/>
    </xf>
    <xf numFmtId="0" fontId="57" fillId="0" borderId="2" xfId="114" applyFont="1" applyFill="1" applyBorder="1" applyAlignment="1">
      <alignment horizontal="center" vertical="center" wrapText="1"/>
    </xf>
    <xf numFmtId="3" fontId="57" fillId="0" borderId="2" xfId="114" applyNumberFormat="1" applyFont="1" applyFill="1" applyBorder="1" applyAlignment="1">
      <alignment horizontal="center" vertical="center" wrapText="1"/>
    </xf>
    <xf numFmtId="0" fontId="2" fillId="0" borderId="2" xfId="241" applyFont="1" applyFill="1" applyBorder="1" applyAlignment="1">
      <alignment vertical="center"/>
    </xf>
    <xf numFmtId="3" fontId="16" fillId="0" borderId="2" xfId="114" applyNumberFormat="1" applyFont="1" applyFill="1" applyBorder="1"/>
    <xf numFmtId="1" fontId="16" fillId="0" borderId="2" xfId="114" applyNumberFormat="1" applyFont="1" applyFill="1" applyBorder="1" applyAlignment="1">
      <alignment horizontal="right" vertical="center" wrapText="1" shrinkToFit="1"/>
    </xf>
    <xf numFmtId="3" fontId="16" fillId="0" borderId="16" xfId="114" applyNumberFormat="1" applyFont="1" applyFill="1" applyBorder="1"/>
    <xf numFmtId="0" fontId="58" fillId="0" borderId="0" xfId="114" applyFont="1" applyFill="1"/>
    <xf numFmtId="0" fontId="54" fillId="0" borderId="0" xfId="114" applyFont="1" applyFill="1"/>
    <xf numFmtId="0" fontId="11" fillId="0" borderId="0" xfId="114" applyFont="1" applyFill="1"/>
    <xf numFmtId="0" fontId="57" fillId="0" borderId="2" xfId="393" applyFont="1" applyFill="1" applyBorder="1" applyAlignment="1">
      <alignment horizontal="center" vertical="center" wrapText="1"/>
    </xf>
    <xf numFmtId="0" fontId="16" fillId="0" borderId="2" xfId="114" applyFont="1" applyFill="1" applyBorder="1" applyAlignment="1">
      <alignment horizontal="right" vertical="center" wrapText="1" shrinkToFit="1"/>
    </xf>
    <xf numFmtId="3" fontId="16" fillId="0" borderId="2" xfId="114" applyNumberFormat="1" applyFont="1" applyFill="1" applyBorder="1" applyAlignment="1">
      <alignment horizontal="right" vertical="center" wrapText="1" shrinkToFit="1"/>
    </xf>
    <xf numFmtId="0" fontId="57" fillId="27" borderId="2" xfId="393" applyFont="1" applyFill="1" applyBorder="1" applyAlignment="1">
      <alignment horizontal="center" vertical="center" wrapText="1"/>
    </xf>
    <xf numFmtId="0" fontId="57" fillId="0" borderId="2" xfId="241" applyFont="1" applyFill="1" applyBorder="1" applyAlignment="1">
      <alignment horizontal="center" vertical="center"/>
    </xf>
    <xf numFmtId="0" fontId="60" fillId="0" borderId="0" xfId="114" applyFont="1" applyFill="1"/>
    <xf numFmtId="0" fontId="12" fillId="0" borderId="0" xfId="114" applyFont="1" applyFill="1" applyAlignment="1">
      <alignment horizontal="center" vertical="center"/>
    </xf>
    <xf numFmtId="3" fontId="2" fillId="0" borderId="2" xfId="114" applyNumberFormat="1" applyFont="1" applyFill="1" applyBorder="1" applyAlignment="1">
      <alignment horizontal="center" vertical="center"/>
    </xf>
    <xf numFmtId="0" fontId="58" fillId="0" borderId="0" xfId="114" applyFont="1" applyFill="1" applyAlignment="1">
      <alignment horizontal="center" vertical="center"/>
    </xf>
    <xf numFmtId="0" fontId="1" fillId="0" borderId="0" xfId="114" applyFont="1" applyFill="1" applyAlignment="1">
      <alignment horizontal="center" vertical="center"/>
    </xf>
    <xf numFmtId="0" fontId="2" fillId="0" borderId="2" xfId="114" applyFont="1" applyFill="1" applyBorder="1" applyAlignment="1">
      <alignment horizontal="left" vertical="center" wrapText="1" shrinkToFit="1"/>
    </xf>
    <xf numFmtId="3" fontId="57" fillId="0" borderId="2" xfId="114" applyNumberFormat="1" applyFont="1" applyFill="1" applyBorder="1" applyAlignment="1">
      <alignment horizontal="center" vertical="center" wrapText="1" shrinkToFit="1"/>
    </xf>
    <xf numFmtId="3" fontId="16" fillId="0" borderId="17" xfId="114" applyNumberFormat="1" applyFont="1" applyFill="1" applyBorder="1"/>
    <xf numFmtId="0" fontId="2" fillId="0" borderId="2" xfId="241" applyFont="1" applyFill="1" applyBorder="1" applyAlignment="1">
      <alignment horizontal="left" vertical="center" wrapText="1"/>
    </xf>
    <xf numFmtId="3" fontId="2" fillId="0" borderId="18" xfId="114" applyNumberFormat="1" applyFont="1" applyFill="1" applyBorder="1" applyAlignment="1">
      <alignment horizontal="center" vertical="center"/>
    </xf>
    <xf numFmtId="0" fontId="16" fillId="0" borderId="0" xfId="114" applyFont="1" applyFill="1" applyAlignment="1">
      <alignment horizontal="left" vertical="center" wrapText="1"/>
    </xf>
    <xf numFmtId="0" fontId="2" fillId="0" borderId="0" xfId="114" applyFont="1" applyFill="1" applyAlignment="1">
      <alignment horizontal="left" vertical="center" wrapText="1"/>
    </xf>
    <xf numFmtId="0" fontId="61" fillId="0" borderId="0" xfId="252" applyFont="1" applyFill="1"/>
    <xf numFmtId="0" fontId="62" fillId="0" borderId="0" xfId="252" applyFont="1" applyFill="1"/>
    <xf numFmtId="0" fontId="2" fillId="0" borderId="0" xfId="114" applyFont="1" applyFill="1" applyBorder="1" applyAlignment="1">
      <alignment horizontal="center" vertical="center" wrapText="1" shrinkToFit="1"/>
    </xf>
    <xf numFmtId="3" fontId="2" fillId="0" borderId="0" xfId="114" applyNumberFormat="1" applyFont="1" applyFill="1" applyBorder="1" applyAlignment="1">
      <alignment horizontal="center" vertical="center" wrapText="1"/>
    </xf>
    <xf numFmtId="3" fontId="62" fillId="0" borderId="0" xfId="252" applyNumberFormat="1" applyFont="1" applyFill="1"/>
    <xf numFmtId="3" fontId="5" fillId="0" borderId="0" xfId="114" applyNumberFormat="1" applyFont="1" applyFill="1" applyBorder="1" applyAlignment="1">
      <alignment horizontal="right" vertical="center" wrapText="1" shrinkToFit="1"/>
    </xf>
    <xf numFmtId="0" fontId="16" fillId="0" borderId="0" xfId="114" applyFont="1" applyFill="1" applyBorder="1" applyAlignment="1">
      <alignment horizontal="left" vertical="center" wrapText="1"/>
    </xf>
    <xf numFmtId="0" fontId="2" fillId="0" borderId="3" xfId="114" applyFont="1" applyFill="1" applyBorder="1" applyAlignment="1">
      <alignment horizontal="left" vertical="center" wrapText="1"/>
    </xf>
    <xf numFmtId="0" fontId="2" fillId="0" borderId="4" xfId="252" applyFont="1" applyFill="1" applyBorder="1"/>
    <xf numFmtId="0" fontId="63" fillId="0" borderId="0" xfId="252" applyFont="1" applyFill="1"/>
    <xf numFmtId="3" fontId="2" fillId="0" borderId="2" xfId="3" applyNumberFormat="1" applyFont="1" applyFill="1" applyBorder="1" applyAlignment="1">
      <alignment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center" vertical="center" wrapText="1" shrinkToFit="1"/>
    </xf>
    <xf numFmtId="0" fontId="16" fillId="0" borderId="2" xfId="1" applyFont="1" applyFill="1" applyBorder="1" applyAlignment="1">
      <alignment horizontal="left" vertical="center" wrapText="1"/>
    </xf>
    <xf numFmtId="3" fontId="16" fillId="0" borderId="2" xfId="1" applyNumberFormat="1" applyFont="1" applyFill="1" applyBorder="1" applyAlignment="1">
      <alignment horizontal="center" wrapText="1"/>
    </xf>
    <xf numFmtId="3" fontId="16" fillId="0" borderId="2" xfId="1" applyNumberFormat="1" applyFont="1" applyFill="1" applyBorder="1" applyAlignment="1">
      <alignment horizontal="right" wrapText="1"/>
    </xf>
    <xf numFmtId="3" fontId="16" fillId="0" borderId="2" xfId="1" applyNumberFormat="1" applyFont="1" applyFill="1" applyBorder="1"/>
    <xf numFmtId="0" fontId="16" fillId="0" borderId="2" xfId="1" applyFont="1" applyFill="1" applyBorder="1"/>
    <xf numFmtId="0" fontId="16" fillId="2" borderId="2" xfId="1" applyFont="1" applyFill="1" applyBorder="1" applyAlignment="1">
      <alignment horizontal="left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3" fontId="16" fillId="0" borderId="2" xfId="1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right"/>
    </xf>
    <xf numFmtId="0" fontId="16" fillId="0" borderId="0" xfId="1" applyFont="1" applyFill="1" applyAlignment="1">
      <alignment horizontal="right" vertical="center"/>
    </xf>
    <xf numFmtId="0" fontId="64" fillId="0" borderId="0" xfId="1" applyFont="1" applyFill="1" applyAlignment="1">
      <alignment horizontal="right" vertical="top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 shrinkToFit="1"/>
    </xf>
    <xf numFmtId="1" fontId="2" fillId="0" borderId="0" xfId="1" applyNumberFormat="1" applyFont="1" applyFill="1"/>
    <xf numFmtId="0" fontId="2" fillId="0" borderId="0" xfId="1" applyFont="1" applyFill="1"/>
    <xf numFmtId="4" fontId="16" fillId="0" borderId="0" xfId="1" applyNumberFormat="1" applyFont="1" applyFill="1"/>
    <xf numFmtId="0" fontId="16" fillId="0" borderId="0" xfId="1" applyFont="1" applyFill="1"/>
    <xf numFmtId="4" fontId="2" fillId="0" borderId="0" xfId="1" applyNumberFormat="1" applyFont="1" applyFill="1"/>
    <xf numFmtId="2" fontId="2" fillId="0" borderId="0" xfId="1" applyNumberFormat="1" applyFont="1" applyFill="1" applyBorder="1"/>
    <xf numFmtId="2" fontId="16" fillId="0" borderId="0" xfId="1" applyNumberFormat="1" applyFont="1" applyFill="1" applyBorder="1"/>
    <xf numFmtId="2" fontId="2" fillId="0" borderId="0" xfId="1" applyNumberFormat="1" applyFont="1" applyFill="1"/>
    <xf numFmtId="2" fontId="16" fillId="0" borderId="0" xfId="1" applyNumberFormat="1" applyFont="1" applyFill="1"/>
    <xf numFmtId="0" fontId="16" fillId="0" borderId="2" xfId="1" applyFont="1" applyFill="1" applyBorder="1" applyAlignme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/>
    </xf>
    <xf numFmtId="3" fontId="2" fillId="0" borderId="0" xfId="1" applyNumberFormat="1" applyFont="1" applyFill="1" applyAlignment="1">
      <alignment horizontal="right" vertical="center" wrapText="1"/>
    </xf>
    <xf numFmtId="3" fontId="2" fillId="0" borderId="0" xfId="1" applyNumberFormat="1" applyFont="1" applyFill="1" applyAlignment="1">
      <alignment horizontal="left" vertical="center" wrapText="1"/>
    </xf>
    <xf numFmtId="0" fontId="2" fillId="0" borderId="0" xfId="1" applyFont="1" applyFill="1" applyAlignment="1">
      <alignment horizontal="right" vertical="center"/>
    </xf>
    <xf numFmtId="3" fontId="16" fillId="0" borderId="0" xfId="1" applyNumberFormat="1" applyFont="1" applyFill="1" applyAlignment="1">
      <alignment horizontal="left" vertical="center" wrapText="1"/>
    </xf>
    <xf numFmtId="3" fontId="2" fillId="0" borderId="4" xfId="1" applyNumberFormat="1" applyFont="1" applyFill="1" applyBorder="1" applyAlignment="1">
      <alignment horizontal="left" vertical="center" wrapText="1"/>
    </xf>
    <xf numFmtId="1" fontId="12" fillId="0" borderId="0" xfId="1" applyNumberFormat="1" applyFont="1" applyFill="1"/>
    <xf numFmtId="0" fontId="11" fillId="0" borderId="0" xfId="1" applyFont="1" applyFill="1"/>
    <xf numFmtId="0" fontId="11" fillId="0" borderId="0" xfId="1" applyFont="1"/>
    <xf numFmtId="0" fontId="64" fillId="0" borderId="0" xfId="2" applyFont="1" applyFill="1" applyBorder="1" applyAlignment="1">
      <alignment horizontal="left" vertical="center" wrapText="1"/>
    </xf>
    <xf numFmtId="2" fontId="4" fillId="0" borderId="2" xfId="1" applyNumberFormat="1" applyFont="1" applyFill="1" applyBorder="1" applyAlignment="1">
      <alignment horizontal="center" vertical="center" wrapText="1" shrinkToFit="1"/>
    </xf>
    <xf numFmtId="4" fontId="5" fillId="0" borderId="0" xfId="1" applyNumberFormat="1" applyFont="1" applyFill="1"/>
    <xf numFmtId="4" fontId="11" fillId="0" borderId="0" xfId="1" applyNumberFormat="1" applyFont="1" applyFill="1"/>
    <xf numFmtId="2" fontId="11" fillId="0" borderId="0" xfId="1" applyNumberFormat="1" applyFont="1" applyFill="1"/>
    <xf numFmtId="0" fontId="1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right"/>
    </xf>
    <xf numFmtId="3" fontId="16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right" vertical="center"/>
    </xf>
    <xf numFmtId="3" fontId="16" fillId="0" borderId="0" xfId="1" applyNumberFormat="1" applyFont="1" applyFill="1" applyAlignment="1">
      <alignment horizontal="right" vertical="center" wrapText="1"/>
    </xf>
    <xf numFmtId="3" fontId="16" fillId="0" borderId="4" xfId="1" applyNumberFormat="1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center" vertical="center" wrapText="1"/>
    </xf>
    <xf numFmtId="3" fontId="55" fillId="0" borderId="0" xfId="1" applyNumberFormat="1" applyFont="1" applyFill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4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/>
    </xf>
    <xf numFmtId="0" fontId="14" fillId="0" borderId="0" xfId="1" applyFont="1" applyFill="1"/>
    <xf numFmtId="0" fontId="15" fillId="0" borderId="0" xfId="1" applyFont="1" applyFill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right" vertical="center" wrapText="1"/>
    </xf>
    <xf numFmtId="3" fontId="12" fillId="0" borderId="2" xfId="1" applyNumberFormat="1" applyFont="1" applyFill="1" applyBorder="1" applyAlignment="1">
      <alignment horizontal="center" vertical="center"/>
    </xf>
    <xf numFmtId="3" fontId="3" fillId="0" borderId="0" xfId="1" applyNumberFormat="1" applyFont="1" applyFill="1"/>
    <xf numFmtId="4" fontId="18" fillId="0" borderId="2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</cellXfs>
  <cellStyles count="394">
    <cellStyle name="_PERSONAL" xfId="5"/>
    <cellStyle name="_PERSONAL_PERSONAL" xfId="6"/>
    <cellStyle name="_PERSONAL_PERSONAL_1" xfId="7"/>
    <cellStyle name="_PERSONAL_PERSONAL_2" xfId="8"/>
    <cellStyle name="_PERSONAL_PERSONAL_3" xfId="9"/>
    <cellStyle name="_PLDT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 Currency (0)" xfId="36"/>
    <cellStyle name="Calc Currency (2)" xfId="37"/>
    <cellStyle name="Calc Percent (0)" xfId="38"/>
    <cellStyle name="Calc Percent (1)" xfId="39"/>
    <cellStyle name="Calc Percent (2)" xfId="40"/>
    <cellStyle name="Calc Units (0)" xfId="41"/>
    <cellStyle name="Calc Units (1)" xfId="42"/>
    <cellStyle name="Calc Units (2)" xfId="43"/>
    <cellStyle name="Calculation" xfId="44"/>
    <cellStyle name="Check Cell" xfId="45"/>
    <cellStyle name="Comma [0]_#6 Temps &amp; Contractors" xfId="46"/>
    <cellStyle name="Comma [00]" xfId="47"/>
    <cellStyle name="Comma_#6 Temps &amp; Contractors" xfId="48"/>
    <cellStyle name="Currency [0]_#6 Temps &amp; Contractors" xfId="49"/>
    <cellStyle name="Currency [00]" xfId="50"/>
    <cellStyle name="Currency_#6 Temps &amp; Contractors" xfId="51"/>
    <cellStyle name="Date Short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Euro" xfId="58"/>
    <cellStyle name="Excel Built-in Normal" xfId="59"/>
    <cellStyle name="Excel Built-in Normal 2" xfId="60"/>
    <cellStyle name="Explanatory Text" xfId="61"/>
    <cellStyle name="Good" xfId="62"/>
    <cellStyle name="Grey" xfId="63"/>
    <cellStyle name="Header1" xfId="64"/>
    <cellStyle name="Header2" xfId="65"/>
    <cellStyle name="Heading" xfId="66"/>
    <cellStyle name="Heading 1" xfId="67"/>
    <cellStyle name="Heading 2" xfId="68"/>
    <cellStyle name="Heading 3" xfId="69"/>
    <cellStyle name="Heading 4" xfId="70"/>
    <cellStyle name="Heading1" xfId="71"/>
    <cellStyle name="Input" xfId="72"/>
    <cellStyle name="Input [yellow]" xfId="73"/>
    <cellStyle name="Link Currency (0)" xfId="74"/>
    <cellStyle name="Link Currency (2)" xfId="75"/>
    <cellStyle name="Link Units (0)" xfId="76"/>
    <cellStyle name="Link Units (1)" xfId="77"/>
    <cellStyle name="Link Units (2)" xfId="78"/>
    <cellStyle name="Linked Cell" xfId="79"/>
    <cellStyle name="Neutral" xfId="80"/>
    <cellStyle name="Normal - Style1" xfId="81"/>
    <cellStyle name="Normal_# 41-Market &amp;Trends" xfId="82"/>
    <cellStyle name="normбlnм_laroux" xfId="83"/>
    <cellStyle name="Note" xfId="84"/>
    <cellStyle name="Output" xfId="85"/>
    <cellStyle name="Percent [0]" xfId="86"/>
    <cellStyle name="Percent [00]" xfId="87"/>
    <cellStyle name="Percent [2]" xfId="88"/>
    <cellStyle name="Percent [2] 2" xfId="89"/>
    <cellStyle name="Percent_#6 Temps &amp; Contractors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Result" xfId="96"/>
    <cellStyle name="Result2" xfId="97"/>
    <cellStyle name="Text Indent A" xfId="98"/>
    <cellStyle name="Text Indent B" xfId="99"/>
    <cellStyle name="Text Indent C" xfId="100"/>
    <cellStyle name="Title" xfId="101"/>
    <cellStyle name="Total" xfId="102"/>
    <cellStyle name="Warning Text" xfId="103"/>
    <cellStyle name="Обычный" xfId="0" builtinId="0"/>
    <cellStyle name="Обычный 10" xfId="104"/>
    <cellStyle name="Обычный 11" xfId="105"/>
    <cellStyle name="Обычный 12" xfId="106"/>
    <cellStyle name="Обычный 12 2" xfId="107"/>
    <cellStyle name="Обычный 13" xfId="108"/>
    <cellStyle name="Обычный 14" xfId="109"/>
    <cellStyle name="Обычный 14 2" xfId="110"/>
    <cellStyle name="Обычный 14 3" xfId="111"/>
    <cellStyle name="Обычный 14 4" xfId="112"/>
    <cellStyle name="Обычный 15" xfId="113"/>
    <cellStyle name="Обычный 2" xfId="114"/>
    <cellStyle name="Обычный 2 10" xfId="115"/>
    <cellStyle name="Обычный 2 11" xfId="116"/>
    <cellStyle name="Обычный 2 11 2" xfId="117"/>
    <cellStyle name="Обычный 2 12" xfId="118"/>
    <cellStyle name="Обычный 2 2" xfId="1"/>
    <cellStyle name="Обычный 2 2 10" xfId="119"/>
    <cellStyle name="Обычный 2 2 11" xfId="120"/>
    <cellStyle name="Обычный 2 2 12" xfId="121"/>
    <cellStyle name="Обычный 2 2 13" xfId="122"/>
    <cellStyle name="Обычный 2 2 14" xfId="123"/>
    <cellStyle name="Обычный 2 2 15" xfId="124"/>
    <cellStyle name="Обычный 2 2 16" xfId="125"/>
    <cellStyle name="Обычный 2 2 17" xfId="126"/>
    <cellStyle name="Обычный 2 2 18" xfId="127"/>
    <cellStyle name="Обычный 2 2 19" xfId="128"/>
    <cellStyle name="Обычный 2 2 2" xfId="129"/>
    <cellStyle name="Обычный 2 2 20" xfId="130"/>
    <cellStyle name="Обычный 2 2 21" xfId="131"/>
    <cellStyle name="Обычный 2 2 22" xfId="132"/>
    <cellStyle name="Обычный 2 2 23" xfId="133"/>
    <cellStyle name="Обычный 2 2 24" xfId="134"/>
    <cellStyle name="Обычный 2 2 25" xfId="135"/>
    <cellStyle name="Обычный 2 2 26" xfId="136"/>
    <cellStyle name="Обычный 2 2 27" xfId="137"/>
    <cellStyle name="Обычный 2 2 28" xfId="138"/>
    <cellStyle name="Обычный 2 2 29" xfId="139"/>
    <cellStyle name="Обычный 2 2 3" xfId="140"/>
    <cellStyle name="Обычный 2 2 30" xfId="141"/>
    <cellStyle name="Обычный 2 2 31" xfId="142"/>
    <cellStyle name="Обычный 2 2 32" xfId="143"/>
    <cellStyle name="Обычный 2 2 33" xfId="144"/>
    <cellStyle name="Обычный 2 2 34" xfId="145"/>
    <cellStyle name="Обычный 2 2 35" xfId="146"/>
    <cellStyle name="Обычный 2 2 36" xfId="147"/>
    <cellStyle name="Обычный 2 2 37" xfId="148"/>
    <cellStyle name="Обычный 2 2 38" xfId="149"/>
    <cellStyle name="Обычный 2 2 39" xfId="150"/>
    <cellStyle name="Обычный 2 2 4" xfId="151"/>
    <cellStyle name="Обычный 2 2 40" xfId="152"/>
    <cellStyle name="Обычный 2 2 41" xfId="153"/>
    <cellStyle name="Обычный 2 2 42" xfId="154"/>
    <cellStyle name="Обычный 2 2 43" xfId="155"/>
    <cellStyle name="Обычный 2 2 44" xfId="156"/>
    <cellStyle name="Обычный 2 2 45" xfId="157"/>
    <cellStyle name="Обычный 2 2 46" xfId="158"/>
    <cellStyle name="Обычный 2 2 47" xfId="159"/>
    <cellStyle name="Обычный 2 2 48" xfId="160"/>
    <cellStyle name="Обычный 2 2 49" xfId="161"/>
    <cellStyle name="Обычный 2 2 5" xfId="162"/>
    <cellStyle name="Обычный 2 2 50" xfId="163"/>
    <cellStyle name="Обычный 2 2 51" xfId="164"/>
    <cellStyle name="Обычный 2 2 52" xfId="165"/>
    <cellStyle name="Обычный 2 2 53" xfId="166"/>
    <cellStyle name="Обычный 2 2 54" xfId="167"/>
    <cellStyle name="Обычный 2 2 55" xfId="168"/>
    <cellStyle name="Обычный 2 2 56" xfId="169"/>
    <cellStyle name="Обычный 2 2 57" xfId="170"/>
    <cellStyle name="Обычный 2 2 58" xfId="171"/>
    <cellStyle name="Обычный 2 2 59" xfId="172"/>
    <cellStyle name="Обычный 2 2 6" xfId="173"/>
    <cellStyle name="Обычный 2 2 60" xfId="174"/>
    <cellStyle name="Обычный 2 2 61" xfId="175"/>
    <cellStyle name="Обычный 2 2 62" xfId="176"/>
    <cellStyle name="Обычный 2 2 63" xfId="177"/>
    <cellStyle name="Обычный 2 2 64" xfId="178"/>
    <cellStyle name="Обычный 2 2 65" xfId="179"/>
    <cellStyle name="Обычный 2 2 66" xfId="180"/>
    <cellStyle name="Обычный 2 2 67" xfId="181"/>
    <cellStyle name="Обычный 2 2 68" xfId="182"/>
    <cellStyle name="Обычный 2 2 69" xfId="183"/>
    <cellStyle name="Обычный 2 2 7" xfId="184"/>
    <cellStyle name="Обычный 2 2 70" xfId="185"/>
    <cellStyle name="Обычный 2 2 71" xfId="186"/>
    <cellStyle name="Обычный 2 2 72" xfId="187"/>
    <cellStyle name="Обычный 2 2 73" xfId="188"/>
    <cellStyle name="Обычный 2 2 74" xfId="189"/>
    <cellStyle name="Обычный 2 2 75" xfId="190"/>
    <cellStyle name="Обычный 2 2 76" xfId="191"/>
    <cellStyle name="Обычный 2 2 77" xfId="192"/>
    <cellStyle name="Обычный 2 2 78" xfId="193"/>
    <cellStyle name="Обычный 2 2 79" xfId="194"/>
    <cellStyle name="Обычный 2 2 8" xfId="195"/>
    <cellStyle name="Обычный 2 2 80" xfId="196"/>
    <cellStyle name="Обычный 2 2 81" xfId="197"/>
    <cellStyle name="Обычный 2 2 82" xfId="198"/>
    <cellStyle name="Обычный 2 2 83" xfId="199"/>
    <cellStyle name="Обычный 2 2 84" xfId="200"/>
    <cellStyle name="Обычный 2 2 85" xfId="201"/>
    <cellStyle name="Обычный 2 2 86" xfId="202"/>
    <cellStyle name="Обычный 2 2 87" xfId="203"/>
    <cellStyle name="Обычный 2 2 88" xfId="204"/>
    <cellStyle name="Обычный 2 2 89" xfId="205"/>
    <cellStyle name="Обычный 2 2 9" xfId="206"/>
    <cellStyle name="Обычный 2 2 90" xfId="207"/>
    <cellStyle name="Обычный 2 2 91" xfId="208"/>
    <cellStyle name="Обычный 2 2 92" xfId="209"/>
    <cellStyle name="Обычный 2 2 93" xfId="210"/>
    <cellStyle name="Обычный 2 2 94" xfId="211"/>
    <cellStyle name="Обычный 2 2 95" xfId="212"/>
    <cellStyle name="Обычный 2 2 96" xfId="213"/>
    <cellStyle name="Обычный 2 2 97" xfId="214"/>
    <cellStyle name="Обычный 2 2 98" xfId="215"/>
    <cellStyle name="Обычный 2 2 99" xfId="216"/>
    <cellStyle name="Обычный 2 3" xfId="217"/>
    <cellStyle name="Обычный 2 3 2" xfId="218"/>
    <cellStyle name="Обычный 2 3 3" xfId="219"/>
    <cellStyle name="Обычный 2 3 4" xfId="220"/>
    <cellStyle name="Обычный 2 3 4 2" xfId="221"/>
    <cellStyle name="Обычный 2 3 5" xfId="222"/>
    <cellStyle name="Обычный 2 3 6" xfId="223"/>
    <cellStyle name="Обычный 2 3 7" xfId="224"/>
    <cellStyle name="Обычный 2 3_Мониторинг по видам помощи(2016г.)(КСГ)-2" xfId="225"/>
    <cellStyle name="Обычный 2 4" xfId="226"/>
    <cellStyle name="Обычный 2 4 2" xfId="227"/>
    <cellStyle name="Обычный 2 5" xfId="228"/>
    <cellStyle name="Обычный 2 5 2" xfId="229"/>
    <cellStyle name="Обычный 2 6" xfId="230"/>
    <cellStyle name="Обычный 2 6 2" xfId="231"/>
    <cellStyle name="Обычный 2 6 3" xfId="232"/>
    <cellStyle name="Обычный 2 7" xfId="233"/>
    <cellStyle name="Обычный 2 8" xfId="234"/>
    <cellStyle name="Обычный 2 8 2" xfId="235"/>
    <cellStyle name="Обычный 2 9" xfId="236"/>
    <cellStyle name="Обычный 2_1 квартал" xfId="237"/>
    <cellStyle name="Обычный 3" xfId="238"/>
    <cellStyle name="Обычный 3 2" xfId="239"/>
    <cellStyle name="Обычный 3 3" xfId="240"/>
    <cellStyle name="Обычный 3 4" xfId="241"/>
    <cellStyle name="Обычный 3 4 2" xfId="242"/>
    <cellStyle name="Обычный 3 4 2 2" xfId="243"/>
    <cellStyle name="Обычный 3 4 2 3" xfId="244"/>
    <cellStyle name="Обычный 3 4 2_план 2018" xfId="245"/>
    <cellStyle name="Обычный 3 4 3" xfId="246"/>
    <cellStyle name="Обычный 3 4 3 2" xfId="247"/>
    <cellStyle name="Обычный 3 4 3 2 2" xfId="248"/>
    <cellStyle name="Обычный 3 4 3 2_план 2018" xfId="249"/>
    <cellStyle name="Обычный 3 4 3 3" xfId="250"/>
    <cellStyle name="Обычный 3 4 3 4" xfId="251"/>
    <cellStyle name="Обычный 3 4 3 5" xfId="252"/>
    <cellStyle name="Обычный 3 4 3 5 2" xfId="253"/>
    <cellStyle name="Обычный 3 4 3 5_план 2018" xfId="254"/>
    <cellStyle name="Обычный 3 4 3_АПП от ТФ оМС 15.01.2016 (гемодиализ)" xfId="255"/>
    <cellStyle name="Обычный 3 4 4" xfId="256"/>
    <cellStyle name="Обычный 3 4 5" xfId="257"/>
    <cellStyle name="Обычный 3 4_АПП от ТФ оМС 15.01.2016 (гемодиализ)" xfId="258"/>
    <cellStyle name="Обычный 3 5" xfId="259"/>
    <cellStyle name="Обычный 3 6" xfId="260"/>
    <cellStyle name="Обычный 3 6 2" xfId="261"/>
    <cellStyle name="Обычный 3 6_АПП от ТФ оМС 15.01.2016 (гемодиализ)" xfId="262"/>
    <cellStyle name="Обычный 3 6_АПП от ТФ оМС 15.01.2016 (гемодиализ) 2" xfId="2"/>
    <cellStyle name="Обычный 3 7" xfId="263"/>
    <cellStyle name="Обычный 3 7 2" xfId="264"/>
    <cellStyle name="Обычный 3 8" xfId="265"/>
    <cellStyle name="Обычный 3_1 квартал" xfId="266"/>
    <cellStyle name="Обычный 4" xfId="267"/>
    <cellStyle name="Обычный 4 2" xfId="3"/>
    <cellStyle name="Обычный 4_план 2018" xfId="268"/>
    <cellStyle name="Обычный 5" xfId="269"/>
    <cellStyle name="Обычный 5 10" xfId="270"/>
    <cellStyle name="Обычный 5 11" xfId="271"/>
    <cellStyle name="Обычный 5 12" xfId="272"/>
    <cellStyle name="Обычный 5 13" xfId="273"/>
    <cellStyle name="Обычный 5 14" xfId="274"/>
    <cellStyle name="Обычный 5 15" xfId="275"/>
    <cellStyle name="Обычный 5 16" xfId="276"/>
    <cellStyle name="Обычный 5 17" xfId="277"/>
    <cellStyle name="Обычный 5 18" xfId="278"/>
    <cellStyle name="Обычный 5 19" xfId="279"/>
    <cellStyle name="Обычный 5 2" xfId="280"/>
    <cellStyle name="Обычный 5 20" xfId="281"/>
    <cellStyle name="Обычный 5 21" xfId="282"/>
    <cellStyle name="Обычный 5 22" xfId="283"/>
    <cellStyle name="Обычный 5 23" xfId="284"/>
    <cellStyle name="Обычный 5 24" xfId="285"/>
    <cellStyle name="Обычный 5 25" xfId="286"/>
    <cellStyle name="Обычный 5 26" xfId="287"/>
    <cellStyle name="Обычный 5 27" xfId="288"/>
    <cellStyle name="Обычный 5 28" xfId="289"/>
    <cellStyle name="Обычный 5 29" xfId="290"/>
    <cellStyle name="Обычный 5 3" xfId="291"/>
    <cellStyle name="Обычный 5 30" xfId="292"/>
    <cellStyle name="Обычный 5 31" xfId="293"/>
    <cellStyle name="Обычный 5 32" xfId="294"/>
    <cellStyle name="Обычный 5 33" xfId="295"/>
    <cellStyle name="Обычный 5 34" xfId="296"/>
    <cellStyle name="Обычный 5 35" xfId="297"/>
    <cellStyle name="Обычный 5 36" xfId="298"/>
    <cellStyle name="Обычный 5 37" xfId="299"/>
    <cellStyle name="Обычный 5 38" xfId="300"/>
    <cellStyle name="Обычный 5 39" xfId="301"/>
    <cellStyle name="Обычный 5 4" xfId="302"/>
    <cellStyle name="Обычный 5 40" xfId="303"/>
    <cellStyle name="Обычный 5 41" xfId="304"/>
    <cellStyle name="Обычный 5 42" xfId="305"/>
    <cellStyle name="Обычный 5 43" xfId="306"/>
    <cellStyle name="Обычный 5 44" xfId="307"/>
    <cellStyle name="Обычный 5 45" xfId="308"/>
    <cellStyle name="Обычный 5 46" xfId="309"/>
    <cellStyle name="Обычный 5 47" xfId="310"/>
    <cellStyle name="Обычный 5 48" xfId="311"/>
    <cellStyle name="Обычный 5 49" xfId="312"/>
    <cellStyle name="Обычный 5 5" xfId="313"/>
    <cellStyle name="Обычный 5 50" xfId="314"/>
    <cellStyle name="Обычный 5 51" xfId="315"/>
    <cellStyle name="Обычный 5 52" xfId="316"/>
    <cellStyle name="Обычный 5 53" xfId="317"/>
    <cellStyle name="Обычный 5 54" xfId="318"/>
    <cellStyle name="Обычный 5 55" xfId="319"/>
    <cellStyle name="Обычный 5 56" xfId="320"/>
    <cellStyle name="Обычный 5 57" xfId="321"/>
    <cellStyle name="Обычный 5 58" xfId="322"/>
    <cellStyle name="Обычный 5 59" xfId="323"/>
    <cellStyle name="Обычный 5 6" xfId="324"/>
    <cellStyle name="Обычный 5 60" xfId="325"/>
    <cellStyle name="Обычный 5 61" xfId="326"/>
    <cellStyle name="Обычный 5 62" xfId="327"/>
    <cellStyle name="Обычный 5 63" xfId="328"/>
    <cellStyle name="Обычный 5 64" xfId="329"/>
    <cellStyle name="Обычный 5 65" xfId="330"/>
    <cellStyle name="Обычный 5 66" xfId="331"/>
    <cellStyle name="Обычный 5 67" xfId="332"/>
    <cellStyle name="Обычный 5 68" xfId="333"/>
    <cellStyle name="Обычный 5 69" xfId="334"/>
    <cellStyle name="Обычный 5 7" xfId="335"/>
    <cellStyle name="Обычный 5 70" xfId="336"/>
    <cellStyle name="Обычный 5 71" xfId="337"/>
    <cellStyle name="Обычный 5 72" xfId="338"/>
    <cellStyle name="Обычный 5 73" xfId="339"/>
    <cellStyle name="Обычный 5 74" xfId="340"/>
    <cellStyle name="Обычный 5 75" xfId="341"/>
    <cellStyle name="Обычный 5 76" xfId="342"/>
    <cellStyle name="Обычный 5 77" xfId="343"/>
    <cellStyle name="Обычный 5 78" xfId="344"/>
    <cellStyle name="Обычный 5 79" xfId="345"/>
    <cellStyle name="Обычный 5 8" xfId="346"/>
    <cellStyle name="Обычный 5 80" xfId="347"/>
    <cellStyle name="Обычный 5 81" xfId="348"/>
    <cellStyle name="Обычный 5 82" xfId="349"/>
    <cellStyle name="Обычный 5 83" xfId="350"/>
    <cellStyle name="Обычный 5 84" xfId="351"/>
    <cellStyle name="Обычный 5 85" xfId="352"/>
    <cellStyle name="Обычный 5 86" xfId="353"/>
    <cellStyle name="Обычный 5 87" xfId="354"/>
    <cellStyle name="Обычный 5 88" xfId="355"/>
    <cellStyle name="Обычный 5 89" xfId="356"/>
    <cellStyle name="Обычный 5 9" xfId="357"/>
    <cellStyle name="Обычный 5 90" xfId="358"/>
    <cellStyle name="Обычный 5 91" xfId="359"/>
    <cellStyle name="Обычный 5 92" xfId="360"/>
    <cellStyle name="Обычный 5 93" xfId="361"/>
    <cellStyle name="Обычный 5 94" xfId="362"/>
    <cellStyle name="Обычный 5 95" xfId="363"/>
    <cellStyle name="Обычный 5 96" xfId="364"/>
    <cellStyle name="Обычный 5 97" xfId="365"/>
    <cellStyle name="Обычный 5 98" xfId="366"/>
    <cellStyle name="Обычный 5_ОДБ" xfId="367"/>
    <cellStyle name="Обычный 6" xfId="368"/>
    <cellStyle name="Обычный 6 2" xfId="369"/>
    <cellStyle name="Обычный 6_отдел ЭАиТплан АПП 2015 вариант 2" xfId="370"/>
    <cellStyle name="Обычный 7" xfId="371"/>
    <cellStyle name="Обычный 7 2" xfId="372"/>
    <cellStyle name="Обычный 8" xfId="373"/>
    <cellStyle name="Обычный 9" xfId="4"/>
    <cellStyle name="Обычный 9 2" xfId="374"/>
    <cellStyle name="Обычный_Поликлиника районы на сайт готовый" xfId="393"/>
    <cellStyle name="Процентный 2" xfId="375"/>
    <cellStyle name="Процентный 3" xfId="376"/>
    <cellStyle name="Процентный 4" xfId="377"/>
    <cellStyle name="Стиль 1" xfId="378"/>
    <cellStyle name="Стиль 2" xfId="379"/>
    <cellStyle name="Стиль 7" xfId="380"/>
    <cellStyle name="Стиль 9" xfId="381"/>
    <cellStyle name="Тысячи [0]_Диалог Накладная" xfId="382"/>
    <cellStyle name="Тысячи_Диалог Накладная" xfId="383"/>
    <cellStyle name="Финансовый 2" xfId="384"/>
    <cellStyle name="Финансовый 2 2" xfId="385"/>
    <cellStyle name="Финансовый 2_Стоматология Комиссия 25.07" xfId="386"/>
    <cellStyle name="Финансовый 3" xfId="387"/>
    <cellStyle name="Финансовый 4" xfId="388"/>
    <cellStyle name="Финансовый 5" xfId="389"/>
    <cellStyle name="Финансовый 6" xfId="390"/>
    <cellStyle name="Финансовый 6 2" xfId="391"/>
    <cellStyle name="Финансовый 7" xfId="392"/>
  </cellStyles>
  <dxfs count="262"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202"/>
  <sheetViews>
    <sheetView zoomScaleNormal="100" zoomScaleSheetLayoutView="90" workbookViewId="0">
      <pane xSplit="2" ySplit="5" topLeftCell="C6" activePane="bottomRight" state="frozen"/>
      <selection activeCell="G1" sqref="G1:I1048576"/>
      <selection pane="topRight" activeCell="G1" sqref="G1:I1048576"/>
      <selection pane="bottomLeft" activeCell="G1" sqref="G1:I1048576"/>
      <selection pane="bottomRight" activeCell="D3" sqref="D3"/>
    </sheetView>
  </sheetViews>
  <sheetFormatPr defaultColWidth="0" defaultRowHeight="15"/>
  <cols>
    <col min="1" max="1" width="5" style="97" hidden="1" customWidth="1"/>
    <col min="2" max="2" width="56" style="18" customWidth="1"/>
    <col min="3" max="3" width="19" style="1" customWidth="1"/>
    <col min="4" max="7" width="16.28515625" style="1" customWidth="1"/>
    <col min="8" max="20" width="9.140625" style="99" customWidth="1"/>
    <col min="21" max="21" width="9.5703125" style="99" customWidth="1"/>
    <col min="22" max="30" width="9.140625" style="99" customWidth="1"/>
    <col min="31" max="33" width="14.85546875" style="99" customWidth="1"/>
    <col min="34" max="36" width="9.140625" style="99" customWidth="1"/>
    <col min="37" max="37" width="12.7109375" style="99" customWidth="1"/>
    <col min="38" max="38" width="14.85546875" style="99" customWidth="1"/>
    <col min="39" max="39" width="12.7109375" style="99" customWidth="1"/>
    <col min="40" max="40" width="12.42578125" style="99" customWidth="1"/>
    <col min="41" max="41" width="13.140625" style="99" customWidth="1"/>
    <col min="42" max="43" width="12.42578125" style="99" customWidth="1"/>
    <col min="44" max="47" width="12.7109375" style="99" customWidth="1"/>
    <col min="48" max="48" width="14.85546875" style="99" customWidth="1"/>
    <col min="49" max="49" width="12.7109375" style="99" customWidth="1"/>
    <col min="50" max="50" width="14.85546875" style="99" customWidth="1"/>
    <col min="51" max="54" width="12.7109375" style="99" customWidth="1"/>
    <col min="55" max="55" width="14.85546875" style="99" customWidth="1"/>
    <col min="56" max="57" width="12.7109375" style="99" customWidth="1"/>
    <col min="58" max="58" width="14.85546875" style="99" customWidth="1"/>
    <col min="59" max="59" width="12.7109375" style="99" customWidth="1"/>
    <col min="60" max="74" width="0" style="99" hidden="1"/>
    <col min="75" max="75" width="9.140625" style="99" customWidth="1"/>
    <col min="76" max="76" width="12" style="99" customWidth="1"/>
    <col min="77" max="77" width="66.28515625" style="99" customWidth="1"/>
    <col min="78" max="84" width="0" style="99" hidden="1" customWidth="1"/>
    <col min="85" max="85" width="15.140625" style="99" customWidth="1"/>
    <col min="86" max="86" width="0" style="99" hidden="1" customWidth="1"/>
    <col min="87" max="87" width="16.5703125" style="99" customWidth="1"/>
    <col min="88" max="91" width="0" style="99" hidden="1" customWidth="1"/>
    <col min="92" max="276" width="9.140625" style="99" customWidth="1"/>
    <col min="277" max="277" width="68.28515625" style="99" customWidth="1"/>
    <col min="278" max="286" width="0" style="99" hidden="1" customWidth="1"/>
    <col min="287" max="289" width="14.85546875" style="99" customWidth="1"/>
    <col min="290" max="292" width="0" style="99" hidden="1" customWidth="1"/>
    <col min="293" max="293" width="12.7109375" style="99" customWidth="1"/>
    <col min="294" max="294" width="14.85546875" style="99" customWidth="1"/>
    <col min="295" max="295" width="12.7109375" style="99" customWidth="1"/>
    <col min="296" max="296" width="12.42578125" style="99" customWidth="1"/>
    <col min="297" max="297" width="13.140625" style="99" customWidth="1"/>
    <col min="298" max="299" width="12.42578125" style="99" customWidth="1"/>
    <col min="300" max="303" width="12.7109375" style="99" customWidth="1"/>
    <col min="304" max="304" width="14.85546875" style="99" customWidth="1"/>
    <col min="305" max="305" width="12.7109375" style="99" customWidth="1"/>
    <col min="306" max="306" width="14.85546875" style="99" customWidth="1"/>
    <col min="307" max="310" width="12.7109375" style="99" customWidth="1"/>
    <col min="311" max="311" width="14.85546875" style="99" customWidth="1"/>
    <col min="312" max="313" width="12.7109375" style="99" customWidth="1"/>
    <col min="314" max="314" width="14.85546875" style="99" customWidth="1"/>
    <col min="315" max="315" width="12.7109375" style="99" customWidth="1"/>
    <col min="316" max="330" width="0" style="99" hidden="1"/>
    <col min="331" max="331" width="9.140625" style="99" customWidth="1"/>
    <col min="332" max="332" width="12" style="99" customWidth="1"/>
    <col min="333" max="333" width="66.28515625" style="99" customWidth="1"/>
    <col min="334" max="340" width="0" style="99" hidden="1" customWidth="1"/>
    <col min="341" max="341" width="15.140625" style="99" customWidth="1"/>
    <col min="342" max="342" width="0" style="99" hidden="1" customWidth="1"/>
    <col min="343" max="343" width="16.5703125" style="99" customWidth="1"/>
    <col min="344" max="347" width="0" style="99" hidden="1" customWidth="1"/>
    <col min="348" max="532" width="9.140625" style="99" customWidth="1"/>
    <col min="533" max="533" width="68.28515625" style="99" customWidth="1"/>
    <col min="534" max="542" width="0" style="99" hidden="1" customWidth="1"/>
    <col min="543" max="545" width="14.85546875" style="99" customWidth="1"/>
    <col min="546" max="548" width="0" style="99" hidden="1" customWidth="1"/>
    <col min="549" max="549" width="12.7109375" style="99" customWidth="1"/>
    <col min="550" max="550" width="14.85546875" style="99" customWidth="1"/>
    <col min="551" max="551" width="12.7109375" style="99" customWidth="1"/>
    <col min="552" max="552" width="12.42578125" style="99" customWidth="1"/>
    <col min="553" max="553" width="13.140625" style="99" customWidth="1"/>
    <col min="554" max="555" width="12.42578125" style="99" customWidth="1"/>
    <col min="556" max="559" width="12.7109375" style="99" customWidth="1"/>
    <col min="560" max="560" width="14.85546875" style="99" customWidth="1"/>
    <col min="561" max="561" width="12.7109375" style="99" customWidth="1"/>
    <col min="562" max="562" width="14.85546875" style="99" customWidth="1"/>
    <col min="563" max="566" width="12.7109375" style="99" customWidth="1"/>
    <col min="567" max="567" width="14.85546875" style="99" customWidth="1"/>
    <col min="568" max="569" width="12.7109375" style="99" customWidth="1"/>
    <col min="570" max="570" width="14.85546875" style="99" customWidth="1"/>
    <col min="571" max="571" width="12.7109375" style="99" customWidth="1"/>
    <col min="572" max="586" width="0" style="99" hidden="1"/>
    <col min="587" max="587" width="9.140625" style="99" customWidth="1"/>
    <col min="588" max="588" width="12" style="99" customWidth="1"/>
    <col min="589" max="589" width="66.28515625" style="99" customWidth="1"/>
    <col min="590" max="596" width="0" style="99" hidden="1" customWidth="1"/>
    <col min="597" max="597" width="15.140625" style="99" customWidth="1"/>
    <col min="598" max="598" width="0" style="99" hidden="1" customWidth="1"/>
    <col min="599" max="599" width="16.5703125" style="99" customWidth="1"/>
    <col min="600" max="603" width="0" style="99" hidden="1" customWidth="1"/>
    <col min="604" max="788" width="9.140625" style="99" customWidth="1"/>
    <col min="789" max="789" width="68.28515625" style="99" customWidth="1"/>
    <col min="790" max="798" width="0" style="99" hidden="1" customWidth="1"/>
    <col min="799" max="801" width="14.85546875" style="99" customWidth="1"/>
    <col min="802" max="804" width="0" style="99" hidden="1" customWidth="1"/>
    <col min="805" max="805" width="12.7109375" style="99" customWidth="1"/>
    <col min="806" max="806" width="14.85546875" style="99" customWidth="1"/>
    <col min="807" max="807" width="12.7109375" style="99" customWidth="1"/>
    <col min="808" max="808" width="12.42578125" style="99" customWidth="1"/>
    <col min="809" max="809" width="13.140625" style="99" customWidth="1"/>
    <col min="810" max="811" width="12.42578125" style="99" customWidth="1"/>
    <col min="812" max="815" width="12.7109375" style="99" customWidth="1"/>
    <col min="816" max="816" width="14.85546875" style="99" customWidth="1"/>
    <col min="817" max="817" width="12.7109375" style="99" customWidth="1"/>
    <col min="818" max="818" width="14.85546875" style="99" customWidth="1"/>
    <col min="819" max="822" width="12.7109375" style="99" customWidth="1"/>
    <col min="823" max="823" width="14.85546875" style="99" customWidth="1"/>
    <col min="824" max="825" width="12.7109375" style="99" customWidth="1"/>
    <col min="826" max="826" width="14.85546875" style="99" customWidth="1"/>
    <col min="827" max="827" width="12.7109375" style="99" customWidth="1"/>
    <col min="828" max="842" width="0" style="99" hidden="1"/>
    <col min="843" max="843" width="9.140625" style="99" customWidth="1"/>
    <col min="844" max="844" width="12" style="99" customWidth="1"/>
    <col min="845" max="845" width="66.28515625" style="99" customWidth="1"/>
    <col min="846" max="852" width="0" style="99" hidden="1" customWidth="1"/>
    <col min="853" max="853" width="15.140625" style="99" customWidth="1"/>
    <col min="854" max="854" width="0" style="99" hidden="1" customWidth="1"/>
    <col min="855" max="855" width="16.5703125" style="99" customWidth="1"/>
    <col min="856" max="859" width="0" style="99" hidden="1" customWidth="1"/>
    <col min="860" max="1044" width="9.140625" style="99" customWidth="1"/>
    <col min="1045" max="1045" width="68.28515625" style="99" customWidth="1"/>
    <col min="1046" max="1054" width="0" style="99" hidden="1" customWidth="1"/>
    <col min="1055" max="1057" width="14.85546875" style="99" customWidth="1"/>
    <col min="1058" max="1060" width="0" style="99" hidden="1" customWidth="1"/>
    <col min="1061" max="1061" width="12.7109375" style="99" customWidth="1"/>
    <col min="1062" max="1062" width="14.85546875" style="99" customWidth="1"/>
    <col min="1063" max="1063" width="12.7109375" style="99" customWidth="1"/>
    <col min="1064" max="1064" width="12.42578125" style="99" customWidth="1"/>
    <col min="1065" max="1065" width="13.140625" style="99" customWidth="1"/>
    <col min="1066" max="1067" width="12.42578125" style="99" customWidth="1"/>
    <col min="1068" max="1071" width="12.7109375" style="99" customWidth="1"/>
    <col min="1072" max="1072" width="14.85546875" style="99" customWidth="1"/>
    <col min="1073" max="1073" width="12.7109375" style="99" customWidth="1"/>
    <col min="1074" max="1074" width="14.85546875" style="99" customWidth="1"/>
    <col min="1075" max="1078" width="12.7109375" style="99" customWidth="1"/>
    <col min="1079" max="1079" width="14.85546875" style="99" customWidth="1"/>
    <col min="1080" max="1081" width="12.7109375" style="99" customWidth="1"/>
    <col min="1082" max="1082" width="14.85546875" style="99" customWidth="1"/>
    <col min="1083" max="1083" width="12.7109375" style="99" customWidth="1"/>
    <col min="1084" max="1098" width="0" style="99" hidden="1"/>
    <col min="1099" max="1099" width="9.140625" style="99" customWidth="1"/>
    <col min="1100" max="1100" width="12" style="99" customWidth="1"/>
    <col min="1101" max="1101" width="66.28515625" style="99" customWidth="1"/>
    <col min="1102" max="1108" width="0" style="99" hidden="1" customWidth="1"/>
    <col min="1109" max="1109" width="15.140625" style="99" customWidth="1"/>
    <col min="1110" max="1110" width="0" style="99" hidden="1" customWidth="1"/>
    <col min="1111" max="1111" width="16.5703125" style="99" customWidth="1"/>
    <col min="1112" max="1115" width="0" style="99" hidden="1" customWidth="1"/>
    <col min="1116" max="1300" width="9.140625" style="99" customWidth="1"/>
    <col min="1301" max="1301" width="68.28515625" style="99" customWidth="1"/>
    <col min="1302" max="1310" width="0" style="99" hidden="1" customWidth="1"/>
    <col min="1311" max="1313" width="14.85546875" style="99" customWidth="1"/>
    <col min="1314" max="1316" width="0" style="99" hidden="1" customWidth="1"/>
    <col min="1317" max="1317" width="12.7109375" style="99" customWidth="1"/>
    <col min="1318" max="1318" width="14.85546875" style="99" customWidth="1"/>
    <col min="1319" max="1319" width="12.7109375" style="99" customWidth="1"/>
    <col min="1320" max="1320" width="12.42578125" style="99" customWidth="1"/>
    <col min="1321" max="1321" width="13.140625" style="99" customWidth="1"/>
    <col min="1322" max="1323" width="12.42578125" style="99" customWidth="1"/>
    <col min="1324" max="1327" width="12.7109375" style="99" customWidth="1"/>
    <col min="1328" max="1328" width="14.85546875" style="99" customWidth="1"/>
    <col min="1329" max="1329" width="12.7109375" style="99" customWidth="1"/>
    <col min="1330" max="1330" width="14.85546875" style="99" customWidth="1"/>
    <col min="1331" max="1334" width="12.7109375" style="99" customWidth="1"/>
    <col min="1335" max="1335" width="14.85546875" style="99" customWidth="1"/>
    <col min="1336" max="1337" width="12.7109375" style="99" customWidth="1"/>
    <col min="1338" max="1338" width="14.85546875" style="99" customWidth="1"/>
    <col min="1339" max="1339" width="12.7109375" style="99" customWidth="1"/>
    <col min="1340" max="1354" width="0" style="99" hidden="1"/>
    <col min="1355" max="1355" width="9.140625" style="99" customWidth="1"/>
    <col min="1356" max="1356" width="12" style="99" customWidth="1"/>
    <col min="1357" max="1357" width="66.28515625" style="99" customWidth="1"/>
    <col min="1358" max="1364" width="0" style="99" hidden="1" customWidth="1"/>
    <col min="1365" max="1365" width="15.140625" style="99" customWidth="1"/>
    <col min="1366" max="1366" width="0" style="99" hidden="1" customWidth="1"/>
    <col min="1367" max="1367" width="16.5703125" style="99" customWidth="1"/>
    <col min="1368" max="1371" width="0" style="99" hidden="1" customWidth="1"/>
    <col min="1372" max="1556" width="9.140625" style="99" customWidth="1"/>
    <col min="1557" max="1557" width="68.28515625" style="99" customWidth="1"/>
    <col min="1558" max="1566" width="0" style="99" hidden="1" customWidth="1"/>
    <col min="1567" max="1569" width="14.85546875" style="99" customWidth="1"/>
    <col min="1570" max="1572" width="0" style="99" hidden="1" customWidth="1"/>
    <col min="1573" max="1573" width="12.7109375" style="99" customWidth="1"/>
    <col min="1574" max="1574" width="14.85546875" style="99" customWidth="1"/>
    <col min="1575" max="1575" width="12.7109375" style="99" customWidth="1"/>
    <col min="1576" max="1576" width="12.42578125" style="99" customWidth="1"/>
    <col min="1577" max="1577" width="13.140625" style="99" customWidth="1"/>
    <col min="1578" max="1579" width="12.42578125" style="99" customWidth="1"/>
    <col min="1580" max="1583" width="12.7109375" style="99" customWidth="1"/>
    <col min="1584" max="1584" width="14.85546875" style="99" customWidth="1"/>
    <col min="1585" max="1585" width="12.7109375" style="99" customWidth="1"/>
    <col min="1586" max="1586" width="14.85546875" style="99" customWidth="1"/>
    <col min="1587" max="1590" width="12.7109375" style="99" customWidth="1"/>
    <col min="1591" max="1591" width="14.85546875" style="99" customWidth="1"/>
    <col min="1592" max="1593" width="12.7109375" style="99" customWidth="1"/>
    <col min="1594" max="1594" width="14.85546875" style="99" customWidth="1"/>
    <col min="1595" max="1595" width="12.7109375" style="99" customWidth="1"/>
    <col min="1596" max="1610" width="0" style="99" hidden="1"/>
    <col min="1611" max="1611" width="9.140625" style="99" customWidth="1"/>
    <col min="1612" max="1612" width="12" style="99" customWidth="1"/>
    <col min="1613" max="1613" width="66.28515625" style="99" customWidth="1"/>
    <col min="1614" max="1620" width="0" style="99" hidden="1" customWidth="1"/>
    <col min="1621" max="1621" width="15.140625" style="99" customWidth="1"/>
    <col min="1622" max="1622" width="0" style="99" hidden="1" customWidth="1"/>
    <col min="1623" max="1623" width="16.5703125" style="99" customWidth="1"/>
    <col min="1624" max="1627" width="0" style="99" hidden="1" customWidth="1"/>
    <col min="1628" max="1812" width="9.140625" style="99" customWidth="1"/>
    <col min="1813" max="1813" width="68.28515625" style="99" customWidth="1"/>
    <col min="1814" max="1822" width="0" style="99" hidden="1" customWidth="1"/>
    <col min="1823" max="1825" width="14.85546875" style="99" customWidth="1"/>
    <col min="1826" max="1828" width="0" style="99" hidden="1" customWidth="1"/>
    <col min="1829" max="1829" width="12.7109375" style="99" customWidth="1"/>
    <col min="1830" max="1830" width="14.85546875" style="99" customWidth="1"/>
    <col min="1831" max="1831" width="12.7109375" style="99" customWidth="1"/>
    <col min="1832" max="1832" width="12.42578125" style="99" customWidth="1"/>
    <col min="1833" max="1833" width="13.140625" style="99" customWidth="1"/>
    <col min="1834" max="1835" width="12.42578125" style="99" customWidth="1"/>
    <col min="1836" max="1839" width="12.7109375" style="99" customWidth="1"/>
    <col min="1840" max="1840" width="14.85546875" style="99" customWidth="1"/>
    <col min="1841" max="1841" width="12.7109375" style="99" customWidth="1"/>
    <col min="1842" max="1842" width="14.85546875" style="99" customWidth="1"/>
    <col min="1843" max="1846" width="12.7109375" style="99" customWidth="1"/>
    <col min="1847" max="1847" width="14.85546875" style="99" customWidth="1"/>
    <col min="1848" max="1849" width="12.7109375" style="99" customWidth="1"/>
    <col min="1850" max="1850" width="14.85546875" style="99" customWidth="1"/>
    <col min="1851" max="1851" width="12.7109375" style="99" customWidth="1"/>
    <col min="1852" max="1866" width="0" style="99" hidden="1"/>
    <col min="1867" max="1867" width="9.140625" style="99" customWidth="1"/>
    <col min="1868" max="1868" width="12" style="99" customWidth="1"/>
    <col min="1869" max="1869" width="66.28515625" style="99" customWidth="1"/>
    <col min="1870" max="1876" width="0" style="99" hidden="1" customWidth="1"/>
    <col min="1877" max="1877" width="15.140625" style="99" customWidth="1"/>
    <col min="1878" max="1878" width="0" style="99" hidden="1" customWidth="1"/>
    <col min="1879" max="1879" width="16.5703125" style="99" customWidth="1"/>
    <col min="1880" max="1883" width="0" style="99" hidden="1" customWidth="1"/>
    <col min="1884" max="2068" width="9.140625" style="99" customWidth="1"/>
    <col min="2069" max="2069" width="68.28515625" style="99" customWidth="1"/>
    <col min="2070" max="2078" width="0" style="99" hidden="1" customWidth="1"/>
    <col min="2079" max="2081" width="14.85546875" style="99" customWidth="1"/>
    <col min="2082" max="2084" width="0" style="99" hidden="1" customWidth="1"/>
    <col min="2085" max="2085" width="12.7109375" style="99" customWidth="1"/>
    <col min="2086" max="2086" width="14.85546875" style="99" customWidth="1"/>
    <col min="2087" max="2087" width="12.7109375" style="99" customWidth="1"/>
    <col min="2088" max="2088" width="12.42578125" style="99" customWidth="1"/>
    <col min="2089" max="2089" width="13.140625" style="99" customWidth="1"/>
    <col min="2090" max="2091" width="12.42578125" style="99" customWidth="1"/>
    <col min="2092" max="2095" width="12.7109375" style="99" customWidth="1"/>
    <col min="2096" max="2096" width="14.85546875" style="99" customWidth="1"/>
    <col min="2097" max="2097" width="12.7109375" style="99" customWidth="1"/>
    <col min="2098" max="2098" width="14.85546875" style="99" customWidth="1"/>
    <col min="2099" max="2102" width="12.7109375" style="99" customWidth="1"/>
    <col min="2103" max="2103" width="14.85546875" style="99" customWidth="1"/>
    <col min="2104" max="2105" width="12.7109375" style="99" customWidth="1"/>
    <col min="2106" max="2106" width="14.85546875" style="99" customWidth="1"/>
    <col min="2107" max="2107" width="12.7109375" style="99" customWidth="1"/>
    <col min="2108" max="2122" width="0" style="99" hidden="1"/>
    <col min="2123" max="2123" width="9.140625" style="99" customWidth="1"/>
    <col min="2124" max="2124" width="12" style="99" customWidth="1"/>
    <col min="2125" max="2125" width="66.28515625" style="99" customWidth="1"/>
    <col min="2126" max="2132" width="0" style="99" hidden="1" customWidth="1"/>
    <col min="2133" max="2133" width="15.140625" style="99" customWidth="1"/>
    <col min="2134" max="2134" width="0" style="99" hidden="1" customWidth="1"/>
    <col min="2135" max="2135" width="16.5703125" style="99" customWidth="1"/>
    <col min="2136" max="2139" width="0" style="99" hidden="1" customWidth="1"/>
    <col min="2140" max="2324" width="9.140625" style="99" customWidth="1"/>
    <col min="2325" max="2325" width="68.28515625" style="99" customWidth="1"/>
    <col min="2326" max="2334" width="0" style="99" hidden="1" customWidth="1"/>
    <col min="2335" max="2337" width="14.85546875" style="99" customWidth="1"/>
    <col min="2338" max="2340" width="0" style="99" hidden="1" customWidth="1"/>
    <col min="2341" max="2341" width="12.7109375" style="99" customWidth="1"/>
    <col min="2342" max="2342" width="14.85546875" style="99" customWidth="1"/>
    <col min="2343" max="2343" width="12.7109375" style="99" customWidth="1"/>
    <col min="2344" max="2344" width="12.42578125" style="99" customWidth="1"/>
    <col min="2345" max="2345" width="13.140625" style="99" customWidth="1"/>
    <col min="2346" max="2347" width="12.42578125" style="99" customWidth="1"/>
    <col min="2348" max="2351" width="12.7109375" style="99" customWidth="1"/>
    <col min="2352" max="2352" width="14.85546875" style="99" customWidth="1"/>
    <col min="2353" max="2353" width="12.7109375" style="99" customWidth="1"/>
    <col min="2354" max="2354" width="14.85546875" style="99" customWidth="1"/>
    <col min="2355" max="2358" width="12.7109375" style="99" customWidth="1"/>
    <col min="2359" max="2359" width="14.85546875" style="99" customWidth="1"/>
    <col min="2360" max="2361" width="12.7109375" style="99" customWidth="1"/>
    <col min="2362" max="2362" width="14.85546875" style="99" customWidth="1"/>
    <col min="2363" max="2363" width="12.7109375" style="99" customWidth="1"/>
    <col min="2364" max="2378" width="0" style="99" hidden="1"/>
    <col min="2379" max="2379" width="9.140625" style="99" customWidth="1"/>
    <col min="2380" max="2380" width="12" style="99" customWidth="1"/>
    <col min="2381" max="2381" width="66.28515625" style="99" customWidth="1"/>
    <col min="2382" max="2388" width="0" style="99" hidden="1" customWidth="1"/>
    <col min="2389" max="2389" width="15.140625" style="99" customWidth="1"/>
    <col min="2390" max="2390" width="0" style="99" hidden="1" customWidth="1"/>
    <col min="2391" max="2391" width="16.5703125" style="99" customWidth="1"/>
    <col min="2392" max="2395" width="0" style="99" hidden="1" customWidth="1"/>
    <col min="2396" max="2580" width="9.140625" style="99" customWidth="1"/>
    <col min="2581" max="2581" width="68.28515625" style="99" customWidth="1"/>
    <col min="2582" max="2590" width="0" style="99" hidden="1" customWidth="1"/>
    <col min="2591" max="2593" width="14.85546875" style="99" customWidth="1"/>
    <col min="2594" max="2596" width="0" style="99" hidden="1" customWidth="1"/>
    <col min="2597" max="2597" width="12.7109375" style="99" customWidth="1"/>
    <col min="2598" max="2598" width="14.85546875" style="99" customWidth="1"/>
    <col min="2599" max="2599" width="12.7109375" style="99" customWidth="1"/>
    <col min="2600" max="2600" width="12.42578125" style="99" customWidth="1"/>
    <col min="2601" max="2601" width="13.140625" style="99" customWidth="1"/>
    <col min="2602" max="2603" width="12.42578125" style="99" customWidth="1"/>
    <col min="2604" max="2607" width="12.7109375" style="99" customWidth="1"/>
    <col min="2608" max="2608" width="14.85546875" style="99" customWidth="1"/>
    <col min="2609" max="2609" width="12.7109375" style="99" customWidth="1"/>
    <col min="2610" max="2610" width="14.85546875" style="99" customWidth="1"/>
    <col min="2611" max="2614" width="12.7109375" style="99" customWidth="1"/>
    <col min="2615" max="2615" width="14.85546875" style="99" customWidth="1"/>
    <col min="2616" max="2617" width="12.7109375" style="99" customWidth="1"/>
    <col min="2618" max="2618" width="14.85546875" style="99" customWidth="1"/>
    <col min="2619" max="2619" width="12.7109375" style="99" customWidth="1"/>
    <col min="2620" max="2634" width="0" style="99" hidden="1"/>
    <col min="2635" max="2635" width="9.140625" style="99" customWidth="1"/>
    <col min="2636" max="2636" width="12" style="99" customWidth="1"/>
    <col min="2637" max="2637" width="66.28515625" style="99" customWidth="1"/>
    <col min="2638" max="2644" width="0" style="99" hidden="1" customWidth="1"/>
    <col min="2645" max="2645" width="15.140625" style="99" customWidth="1"/>
    <col min="2646" max="2646" width="0" style="99" hidden="1" customWidth="1"/>
    <col min="2647" max="2647" width="16.5703125" style="99" customWidth="1"/>
    <col min="2648" max="2651" width="0" style="99" hidden="1" customWidth="1"/>
    <col min="2652" max="2836" width="9.140625" style="99" customWidth="1"/>
    <col min="2837" max="2837" width="68.28515625" style="99" customWidth="1"/>
    <col min="2838" max="2846" width="0" style="99" hidden="1" customWidth="1"/>
    <col min="2847" max="2849" width="14.85546875" style="99" customWidth="1"/>
    <col min="2850" max="2852" width="0" style="99" hidden="1" customWidth="1"/>
    <col min="2853" max="2853" width="12.7109375" style="99" customWidth="1"/>
    <col min="2854" max="2854" width="14.85546875" style="99" customWidth="1"/>
    <col min="2855" max="2855" width="12.7109375" style="99" customWidth="1"/>
    <col min="2856" max="2856" width="12.42578125" style="99" customWidth="1"/>
    <col min="2857" max="2857" width="13.140625" style="99" customWidth="1"/>
    <col min="2858" max="2859" width="12.42578125" style="99" customWidth="1"/>
    <col min="2860" max="2863" width="12.7109375" style="99" customWidth="1"/>
    <col min="2864" max="2864" width="14.85546875" style="99" customWidth="1"/>
    <col min="2865" max="2865" width="12.7109375" style="99" customWidth="1"/>
    <col min="2866" max="2866" width="14.85546875" style="99" customWidth="1"/>
    <col min="2867" max="2870" width="12.7109375" style="99" customWidth="1"/>
    <col min="2871" max="2871" width="14.85546875" style="99" customWidth="1"/>
    <col min="2872" max="2873" width="12.7109375" style="99" customWidth="1"/>
    <col min="2874" max="2874" width="14.85546875" style="99" customWidth="1"/>
    <col min="2875" max="2875" width="12.7109375" style="99" customWidth="1"/>
    <col min="2876" max="2890" width="0" style="99" hidden="1"/>
    <col min="2891" max="2891" width="9.140625" style="99" customWidth="1"/>
    <col min="2892" max="2892" width="12" style="99" customWidth="1"/>
    <col min="2893" max="2893" width="66.28515625" style="99" customWidth="1"/>
    <col min="2894" max="2900" width="0" style="99" hidden="1" customWidth="1"/>
    <col min="2901" max="2901" width="15.140625" style="99" customWidth="1"/>
    <col min="2902" max="2902" width="0" style="99" hidden="1" customWidth="1"/>
    <col min="2903" max="2903" width="16.5703125" style="99" customWidth="1"/>
    <col min="2904" max="2907" width="0" style="99" hidden="1" customWidth="1"/>
    <col min="2908" max="3092" width="9.140625" style="99" customWidth="1"/>
    <col min="3093" max="3093" width="68.28515625" style="99" customWidth="1"/>
    <col min="3094" max="3102" width="0" style="99" hidden="1" customWidth="1"/>
    <col min="3103" max="3105" width="14.85546875" style="99" customWidth="1"/>
    <col min="3106" max="3108" width="0" style="99" hidden="1" customWidth="1"/>
    <col min="3109" max="3109" width="12.7109375" style="99" customWidth="1"/>
    <col min="3110" max="3110" width="14.85546875" style="99" customWidth="1"/>
    <col min="3111" max="3111" width="12.7109375" style="99" customWidth="1"/>
    <col min="3112" max="3112" width="12.42578125" style="99" customWidth="1"/>
    <col min="3113" max="3113" width="13.140625" style="99" customWidth="1"/>
    <col min="3114" max="3115" width="12.42578125" style="99" customWidth="1"/>
    <col min="3116" max="3119" width="12.7109375" style="99" customWidth="1"/>
    <col min="3120" max="3120" width="14.85546875" style="99" customWidth="1"/>
    <col min="3121" max="3121" width="12.7109375" style="99" customWidth="1"/>
    <col min="3122" max="3122" width="14.85546875" style="99" customWidth="1"/>
    <col min="3123" max="3126" width="12.7109375" style="99" customWidth="1"/>
    <col min="3127" max="3127" width="14.85546875" style="99" customWidth="1"/>
    <col min="3128" max="3129" width="12.7109375" style="99" customWidth="1"/>
    <col min="3130" max="3130" width="14.85546875" style="99" customWidth="1"/>
    <col min="3131" max="3131" width="12.7109375" style="99" customWidth="1"/>
    <col min="3132" max="3146" width="0" style="99" hidden="1"/>
    <col min="3147" max="3147" width="9.140625" style="99" customWidth="1"/>
    <col min="3148" max="3148" width="12" style="99" customWidth="1"/>
    <col min="3149" max="3149" width="66.28515625" style="99" customWidth="1"/>
    <col min="3150" max="3156" width="0" style="99" hidden="1" customWidth="1"/>
    <col min="3157" max="3157" width="15.140625" style="99" customWidth="1"/>
    <col min="3158" max="3158" width="0" style="99" hidden="1" customWidth="1"/>
    <col min="3159" max="3159" width="16.5703125" style="99" customWidth="1"/>
    <col min="3160" max="3163" width="0" style="99" hidden="1" customWidth="1"/>
    <col min="3164" max="3348" width="9.140625" style="99" customWidth="1"/>
    <col min="3349" max="3349" width="68.28515625" style="99" customWidth="1"/>
    <col min="3350" max="3358" width="0" style="99" hidden="1" customWidth="1"/>
    <col min="3359" max="3361" width="14.85546875" style="99" customWidth="1"/>
    <col min="3362" max="3364" width="0" style="99" hidden="1" customWidth="1"/>
    <col min="3365" max="3365" width="12.7109375" style="99" customWidth="1"/>
    <col min="3366" max="3366" width="14.85546875" style="99" customWidth="1"/>
    <col min="3367" max="3367" width="12.7109375" style="99" customWidth="1"/>
    <col min="3368" max="3368" width="12.42578125" style="99" customWidth="1"/>
    <col min="3369" max="3369" width="13.140625" style="99" customWidth="1"/>
    <col min="3370" max="3371" width="12.42578125" style="99" customWidth="1"/>
    <col min="3372" max="3375" width="12.7109375" style="99" customWidth="1"/>
    <col min="3376" max="3376" width="14.85546875" style="99" customWidth="1"/>
    <col min="3377" max="3377" width="12.7109375" style="99" customWidth="1"/>
    <col min="3378" max="3378" width="14.85546875" style="99" customWidth="1"/>
    <col min="3379" max="3382" width="12.7109375" style="99" customWidth="1"/>
    <col min="3383" max="3383" width="14.85546875" style="99" customWidth="1"/>
    <col min="3384" max="3385" width="12.7109375" style="99" customWidth="1"/>
    <col min="3386" max="3386" width="14.85546875" style="99" customWidth="1"/>
    <col min="3387" max="3387" width="12.7109375" style="99" customWidth="1"/>
    <col min="3388" max="3402" width="0" style="99" hidden="1"/>
    <col min="3403" max="3403" width="9.140625" style="99" customWidth="1"/>
    <col min="3404" max="3404" width="12" style="99" customWidth="1"/>
    <col min="3405" max="3405" width="66.28515625" style="99" customWidth="1"/>
    <col min="3406" max="3412" width="0" style="99" hidden="1" customWidth="1"/>
    <col min="3413" max="3413" width="15.140625" style="99" customWidth="1"/>
    <col min="3414" max="3414" width="0" style="99" hidden="1" customWidth="1"/>
    <col min="3415" max="3415" width="16.5703125" style="99" customWidth="1"/>
    <col min="3416" max="3419" width="0" style="99" hidden="1" customWidth="1"/>
    <col min="3420" max="3604" width="9.140625" style="99" customWidth="1"/>
    <col min="3605" max="3605" width="68.28515625" style="99" customWidth="1"/>
    <col min="3606" max="3614" width="0" style="99" hidden="1" customWidth="1"/>
    <col min="3615" max="3617" width="14.85546875" style="99" customWidth="1"/>
    <col min="3618" max="3620" width="0" style="99" hidden="1" customWidth="1"/>
    <col min="3621" max="3621" width="12.7109375" style="99" customWidth="1"/>
    <col min="3622" max="3622" width="14.85546875" style="99" customWidth="1"/>
    <col min="3623" max="3623" width="12.7109375" style="99" customWidth="1"/>
    <col min="3624" max="3624" width="12.42578125" style="99" customWidth="1"/>
    <col min="3625" max="3625" width="13.140625" style="99" customWidth="1"/>
    <col min="3626" max="3627" width="12.42578125" style="99" customWidth="1"/>
    <col min="3628" max="3631" width="12.7109375" style="99" customWidth="1"/>
    <col min="3632" max="3632" width="14.85546875" style="99" customWidth="1"/>
    <col min="3633" max="3633" width="12.7109375" style="99" customWidth="1"/>
    <col min="3634" max="3634" width="14.85546875" style="99" customWidth="1"/>
    <col min="3635" max="3638" width="12.7109375" style="99" customWidth="1"/>
    <col min="3639" max="3639" width="14.85546875" style="99" customWidth="1"/>
    <col min="3640" max="3641" width="12.7109375" style="99" customWidth="1"/>
    <col min="3642" max="3642" width="14.85546875" style="99" customWidth="1"/>
    <col min="3643" max="3643" width="12.7109375" style="99" customWidth="1"/>
    <col min="3644" max="3658" width="0" style="99" hidden="1"/>
    <col min="3659" max="3659" width="9.140625" style="99" customWidth="1"/>
    <col min="3660" max="3660" width="12" style="99" customWidth="1"/>
    <col min="3661" max="3661" width="66.28515625" style="99" customWidth="1"/>
    <col min="3662" max="3668" width="0" style="99" hidden="1" customWidth="1"/>
    <col min="3669" max="3669" width="15.140625" style="99" customWidth="1"/>
    <col min="3670" max="3670" width="0" style="99" hidden="1" customWidth="1"/>
    <col min="3671" max="3671" width="16.5703125" style="99" customWidth="1"/>
    <col min="3672" max="3675" width="0" style="99" hidden="1" customWidth="1"/>
    <col min="3676" max="3860" width="9.140625" style="99" customWidth="1"/>
    <col min="3861" max="3861" width="68.28515625" style="99" customWidth="1"/>
    <col min="3862" max="3870" width="0" style="99" hidden="1" customWidth="1"/>
    <col min="3871" max="3873" width="14.85546875" style="99" customWidth="1"/>
    <col min="3874" max="3876" width="0" style="99" hidden="1" customWidth="1"/>
    <col min="3877" max="3877" width="12.7109375" style="99" customWidth="1"/>
    <col min="3878" max="3878" width="14.85546875" style="99" customWidth="1"/>
    <col min="3879" max="3879" width="12.7109375" style="99" customWidth="1"/>
    <col min="3880" max="3880" width="12.42578125" style="99" customWidth="1"/>
    <col min="3881" max="3881" width="13.140625" style="99" customWidth="1"/>
    <col min="3882" max="3883" width="12.42578125" style="99" customWidth="1"/>
    <col min="3884" max="3887" width="12.7109375" style="99" customWidth="1"/>
    <col min="3888" max="3888" width="14.85546875" style="99" customWidth="1"/>
    <col min="3889" max="3889" width="12.7109375" style="99" customWidth="1"/>
    <col min="3890" max="3890" width="14.85546875" style="99" customWidth="1"/>
    <col min="3891" max="3894" width="12.7109375" style="99" customWidth="1"/>
    <col min="3895" max="3895" width="14.85546875" style="99" customWidth="1"/>
    <col min="3896" max="3897" width="12.7109375" style="99" customWidth="1"/>
    <col min="3898" max="3898" width="14.85546875" style="99" customWidth="1"/>
    <col min="3899" max="3899" width="12.7109375" style="99" customWidth="1"/>
    <col min="3900" max="3914" width="0" style="99" hidden="1"/>
    <col min="3915" max="3915" width="9.140625" style="99" customWidth="1"/>
    <col min="3916" max="3916" width="12" style="99" customWidth="1"/>
    <col min="3917" max="3917" width="66.28515625" style="99" customWidth="1"/>
    <col min="3918" max="3924" width="0" style="99" hidden="1" customWidth="1"/>
    <col min="3925" max="3925" width="15.140625" style="99" customWidth="1"/>
    <col min="3926" max="3926" width="0" style="99" hidden="1" customWidth="1"/>
    <col min="3927" max="3927" width="16.5703125" style="99" customWidth="1"/>
    <col min="3928" max="3931" width="0" style="99" hidden="1" customWidth="1"/>
    <col min="3932" max="4116" width="9.140625" style="99" customWidth="1"/>
    <col min="4117" max="4117" width="68.28515625" style="99" customWidth="1"/>
    <col min="4118" max="4126" width="0" style="99" hidden="1" customWidth="1"/>
    <col min="4127" max="4129" width="14.85546875" style="99" customWidth="1"/>
    <col min="4130" max="4132" width="0" style="99" hidden="1" customWidth="1"/>
    <col min="4133" max="4133" width="12.7109375" style="99" customWidth="1"/>
    <col min="4134" max="4134" width="14.85546875" style="99" customWidth="1"/>
    <col min="4135" max="4135" width="12.7109375" style="99" customWidth="1"/>
    <col min="4136" max="4136" width="12.42578125" style="99" customWidth="1"/>
    <col min="4137" max="4137" width="13.140625" style="99" customWidth="1"/>
    <col min="4138" max="4139" width="12.42578125" style="99" customWidth="1"/>
    <col min="4140" max="4143" width="12.7109375" style="99" customWidth="1"/>
    <col min="4144" max="4144" width="14.85546875" style="99" customWidth="1"/>
    <col min="4145" max="4145" width="12.7109375" style="99" customWidth="1"/>
    <col min="4146" max="4146" width="14.85546875" style="99" customWidth="1"/>
    <col min="4147" max="4150" width="12.7109375" style="99" customWidth="1"/>
    <col min="4151" max="4151" width="14.85546875" style="99" customWidth="1"/>
    <col min="4152" max="4153" width="12.7109375" style="99" customWidth="1"/>
    <col min="4154" max="4154" width="14.85546875" style="99" customWidth="1"/>
    <col min="4155" max="4155" width="12.7109375" style="99" customWidth="1"/>
    <col min="4156" max="4170" width="0" style="99" hidden="1"/>
    <col min="4171" max="4171" width="9.140625" style="99" customWidth="1"/>
    <col min="4172" max="4172" width="12" style="99" customWidth="1"/>
    <col min="4173" max="4173" width="66.28515625" style="99" customWidth="1"/>
    <col min="4174" max="4180" width="0" style="99" hidden="1" customWidth="1"/>
    <col min="4181" max="4181" width="15.140625" style="99" customWidth="1"/>
    <col min="4182" max="4182" width="0" style="99" hidden="1" customWidth="1"/>
    <col min="4183" max="4183" width="16.5703125" style="99" customWidth="1"/>
    <col min="4184" max="4187" width="0" style="99" hidden="1" customWidth="1"/>
    <col min="4188" max="4372" width="9.140625" style="99" customWidth="1"/>
    <col min="4373" max="4373" width="68.28515625" style="99" customWidth="1"/>
    <col min="4374" max="4382" width="0" style="99" hidden="1" customWidth="1"/>
    <col min="4383" max="4385" width="14.85546875" style="99" customWidth="1"/>
    <col min="4386" max="4388" width="0" style="99" hidden="1" customWidth="1"/>
    <col min="4389" max="4389" width="12.7109375" style="99" customWidth="1"/>
    <col min="4390" max="4390" width="14.85546875" style="99" customWidth="1"/>
    <col min="4391" max="4391" width="12.7109375" style="99" customWidth="1"/>
    <col min="4392" max="4392" width="12.42578125" style="99" customWidth="1"/>
    <col min="4393" max="4393" width="13.140625" style="99" customWidth="1"/>
    <col min="4394" max="4395" width="12.42578125" style="99" customWidth="1"/>
    <col min="4396" max="4399" width="12.7109375" style="99" customWidth="1"/>
    <col min="4400" max="4400" width="14.85546875" style="99" customWidth="1"/>
    <col min="4401" max="4401" width="12.7109375" style="99" customWidth="1"/>
    <col min="4402" max="4402" width="14.85546875" style="99" customWidth="1"/>
    <col min="4403" max="4406" width="12.7109375" style="99" customWidth="1"/>
    <col min="4407" max="4407" width="14.85546875" style="99" customWidth="1"/>
    <col min="4408" max="4409" width="12.7109375" style="99" customWidth="1"/>
    <col min="4410" max="4410" width="14.85546875" style="99" customWidth="1"/>
    <col min="4411" max="4411" width="12.7109375" style="99" customWidth="1"/>
    <col min="4412" max="4426" width="0" style="99" hidden="1"/>
    <col min="4427" max="4427" width="9.140625" style="99" customWidth="1"/>
    <col min="4428" max="4428" width="12" style="99" customWidth="1"/>
    <col min="4429" max="4429" width="66.28515625" style="99" customWidth="1"/>
    <col min="4430" max="4436" width="0" style="99" hidden="1" customWidth="1"/>
    <col min="4437" max="4437" width="15.140625" style="99" customWidth="1"/>
    <col min="4438" max="4438" width="0" style="99" hidden="1" customWidth="1"/>
    <col min="4439" max="4439" width="16.5703125" style="99" customWidth="1"/>
    <col min="4440" max="4443" width="0" style="99" hidden="1" customWidth="1"/>
    <col min="4444" max="4628" width="9.140625" style="99" customWidth="1"/>
    <col min="4629" max="4629" width="68.28515625" style="99" customWidth="1"/>
    <col min="4630" max="4638" width="0" style="99" hidden="1" customWidth="1"/>
    <col min="4639" max="4641" width="14.85546875" style="99" customWidth="1"/>
    <col min="4642" max="4644" width="0" style="99" hidden="1" customWidth="1"/>
    <col min="4645" max="4645" width="12.7109375" style="99" customWidth="1"/>
    <col min="4646" max="4646" width="14.85546875" style="99" customWidth="1"/>
    <col min="4647" max="4647" width="12.7109375" style="99" customWidth="1"/>
    <col min="4648" max="4648" width="12.42578125" style="99" customWidth="1"/>
    <col min="4649" max="4649" width="13.140625" style="99" customWidth="1"/>
    <col min="4650" max="4651" width="12.42578125" style="99" customWidth="1"/>
    <col min="4652" max="4655" width="12.7109375" style="99" customWidth="1"/>
    <col min="4656" max="4656" width="14.85546875" style="99" customWidth="1"/>
    <col min="4657" max="4657" width="12.7109375" style="99" customWidth="1"/>
    <col min="4658" max="4658" width="14.85546875" style="99" customWidth="1"/>
    <col min="4659" max="4662" width="12.7109375" style="99" customWidth="1"/>
    <col min="4663" max="4663" width="14.85546875" style="99" customWidth="1"/>
    <col min="4664" max="4665" width="12.7109375" style="99" customWidth="1"/>
    <col min="4666" max="4666" width="14.85546875" style="99" customWidth="1"/>
    <col min="4667" max="4667" width="12.7109375" style="99" customWidth="1"/>
    <col min="4668" max="4682" width="0" style="99" hidden="1"/>
    <col min="4683" max="4683" width="9.140625" style="99" customWidth="1"/>
    <col min="4684" max="4684" width="12" style="99" customWidth="1"/>
    <col min="4685" max="4685" width="66.28515625" style="99" customWidth="1"/>
    <col min="4686" max="4692" width="0" style="99" hidden="1" customWidth="1"/>
    <col min="4693" max="4693" width="15.140625" style="99" customWidth="1"/>
    <col min="4694" max="4694" width="0" style="99" hidden="1" customWidth="1"/>
    <col min="4695" max="4695" width="16.5703125" style="99" customWidth="1"/>
    <col min="4696" max="4699" width="0" style="99" hidden="1" customWidth="1"/>
    <col min="4700" max="4884" width="9.140625" style="99" customWidth="1"/>
    <col min="4885" max="4885" width="68.28515625" style="99" customWidth="1"/>
    <col min="4886" max="4894" width="0" style="99" hidden="1" customWidth="1"/>
    <col min="4895" max="4897" width="14.85546875" style="99" customWidth="1"/>
    <col min="4898" max="4900" width="0" style="99" hidden="1" customWidth="1"/>
    <col min="4901" max="4901" width="12.7109375" style="99" customWidth="1"/>
    <col min="4902" max="4902" width="14.85546875" style="99" customWidth="1"/>
    <col min="4903" max="4903" width="12.7109375" style="99" customWidth="1"/>
    <col min="4904" max="4904" width="12.42578125" style="99" customWidth="1"/>
    <col min="4905" max="4905" width="13.140625" style="99" customWidth="1"/>
    <col min="4906" max="4907" width="12.42578125" style="99" customWidth="1"/>
    <col min="4908" max="4911" width="12.7109375" style="99" customWidth="1"/>
    <col min="4912" max="4912" width="14.85546875" style="99" customWidth="1"/>
    <col min="4913" max="4913" width="12.7109375" style="99" customWidth="1"/>
    <col min="4914" max="4914" width="14.85546875" style="99" customWidth="1"/>
    <col min="4915" max="4918" width="12.7109375" style="99" customWidth="1"/>
    <col min="4919" max="4919" width="14.85546875" style="99" customWidth="1"/>
    <col min="4920" max="4921" width="12.7109375" style="99" customWidth="1"/>
    <col min="4922" max="4922" width="14.85546875" style="99" customWidth="1"/>
    <col min="4923" max="4923" width="12.7109375" style="99" customWidth="1"/>
    <col min="4924" max="4938" width="0" style="99" hidden="1"/>
    <col min="4939" max="4939" width="9.140625" style="99" customWidth="1"/>
    <col min="4940" max="4940" width="12" style="99" customWidth="1"/>
    <col min="4941" max="4941" width="66.28515625" style="99" customWidth="1"/>
    <col min="4942" max="4948" width="0" style="99" hidden="1" customWidth="1"/>
    <col min="4949" max="4949" width="15.140625" style="99" customWidth="1"/>
    <col min="4950" max="4950" width="0" style="99" hidden="1" customWidth="1"/>
    <col min="4951" max="4951" width="16.5703125" style="99" customWidth="1"/>
    <col min="4952" max="4955" width="0" style="99" hidden="1" customWidth="1"/>
    <col min="4956" max="5140" width="9.140625" style="99" customWidth="1"/>
    <col min="5141" max="5141" width="68.28515625" style="99" customWidth="1"/>
    <col min="5142" max="5150" width="0" style="99" hidden="1" customWidth="1"/>
    <col min="5151" max="5153" width="14.85546875" style="99" customWidth="1"/>
    <col min="5154" max="5156" width="0" style="99" hidden="1" customWidth="1"/>
    <col min="5157" max="5157" width="12.7109375" style="99" customWidth="1"/>
    <col min="5158" max="5158" width="14.85546875" style="99" customWidth="1"/>
    <col min="5159" max="5159" width="12.7109375" style="99" customWidth="1"/>
    <col min="5160" max="5160" width="12.42578125" style="99" customWidth="1"/>
    <col min="5161" max="5161" width="13.140625" style="99" customWidth="1"/>
    <col min="5162" max="5163" width="12.42578125" style="99" customWidth="1"/>
    <col min="5164" max="5167" width="12.7109375" style="99" customWidth="1"/>
    <col min="5168" max="5168" width="14.85546875" style="99" customWidth="1"/>
    <col min="5169" max="5169" width="12.7109375" style="99" customWidth="1"/>
    <col min="5170" max="5170" width="14.85546875" style="99" customWidth="1"/>
    <col min="5171" max="5174" width="12.7109375" style="99" customWidth="1"/>
    <col min="5175" max="5175" width="14.85546875" style="99" customWidth="1"/>
    <col min="5176" max="5177" width="12.7109375" style="99" customWidth="1"/>
    <col min="5178" max="5178" width="14.85546875" style="99" customWidth="1"/>
    <col min="5179" max="5179" width="12.7109375" style="99" customWidth="1"/>
    <col min="5180" max="5194" width="0" style="99" hidden="1"/>
    <col min="5195" max="5195" width="9.140625" style="99" customWidth="1"/>
    <col min="5196" max="5196" width="12" style="99" customWidth="1"/>
    <col min="5197" max="5197" width="66.28515625" style="99" customWidth="1"/>
    <col min="5198" max="5204" width="0" style="99" hidden="1" customWidth="1"/>
    <col min="5205" max="5205" width="15.140625" style="99" customWidth="1"/>
    <col min="5206" max="5206" width="0" style="99" hidden="1" customWidth="1"/>
    <col min="5207" max="5207" width="16.5703125" style="99" customWidth="1"/>
    <col min="5208" max="5211" width="0" style="99" hidden="1" customWidth="1"/>
    <col min="5212" max="5396" width="9.140625" style="99" customWidth="1"/>
    <col min="5397" max="5397" width="68.28515625" style="99" customWidth="1"/>
    <col min="5398" max="5406" width="0" style="99" hidden="1" customWidth="1"/>
    <col min="5407" max="5409" width="14.85546875" style="99" customWidth="1"/>
    <col min="5410" max="5412" width="0" style="99" hidden="1" customWidth="1"/>
    <col min="5413" max="5413" width="12.7109375" style="99" customWidth="1"/>
    <col min="5414" max="5414" width="14.85546875" style="99" customWidth="1"/>
    <col min="5415" max="5415" width="12.7109375" style="99" customWidth="1"/>
    <col min="5416" max="5416" width="12.42578125" style="99" customWidth="1"/>
    <col min="5417" max="5417" width="13.140625" style="99" customWidth="1"/>
    <col min="5418" max="5419" width="12.42578125" style="99" customWidth="1"/>
    <col min="5420" max="5423" width="12.7109375" style="99" customWidth="1"/>
    <col min="5424" max="5424" width="14.85546875" style="99" customWidth="1"/>
    <col min="5425" max="5425" width="12.7109375" style="99" customWidth="1"/>
    <col min="5426" max="5426" width="14.85546875" style="99" customWidth="1"/>
    <col min="5427" max="5430" width="12.7109375" style="99" customWidth="1"/>
    <col min="5431" max="5431" width="14.85546875" style="99" customWidth="1"/>
    <col min="5432" max="5433" width="12.7109375" style="99" customWidth="1"/>
    <col min="5434" max="5434" width="14.85546875" style="99" customWidth="1"/>
    <col min="5435" max="5435" width="12.7109375" style="99" customWidth="1"/>
    <col min="5436" max="5450" width="0" style="99" hidden="1"/>
    <col min="5451" max="5451" width="9.140625" style="99" customWidth="1"/>
    <col min="5452" max="5452" width="12" style="99" customWidth="1"/>
    <col min="5453" max="5453" width="66.28515625" style="99" customWidth="1"/>
    <col min="5454" max="5460" width="0" style="99" hidden="1" customWidth="1"/>
    <col min="5461" max="5461" width="15.140625" style="99" customWidth="1"/>
    <col min="5462" max="5462" width="0" style="99" hidden="1" customWidth="1"/>
    <col min="5463" max="5463" width="16.5703125" style="99" customWidth="1"/>
    <col min="5464" max="5467" width="0" style="99" hidden="1" customWidth="1"/>
    <col min="5468" max="5652" width="9.140625" style="99" customWidth="1"/>
    <col min="5653" max="5653" width="68.28515625" style="99" customWidth="1"/>
    <col min="5654" max="5662" width="0" style="99" hidden="1" customWidth="1"/>
    <col min="5663" max="5665" width="14.85546875" style="99" customWidth="1"/>
    <col min="5666" max="5668" width="0" style="99" hidden="1" customWidth="1"/>
    <col min="5669" max="5669" width="12.7109375" style="99" customWidth="1"/>
    <col min="5670" max="5670" width="14.85546875" style="99" customWidth="1"/>
    <col min="5671" max="5671" width="12.7109375" style="99" customWidth="1"/>
    <col min="5672" max="5672" width="12.42578125" style="99" customWidth="1"/>
    <col min="5673" max="5673" width="13.140625" style="99" customWidth="1"/>
    <col min="5674" max="5675" width="12.42578125" style="99" customWidth="1"/>
    <col min="5676" max="5679" width="12.7109375" style="99" customWidth="1"/>
    <col min="5680" max="5680" width="14.85546875" style="99" customWidth="1"/>
    <col min="5681" max="5681" width="12.7109375" style="99" customWidth="1"/>
    <col min="5682" max="5682" width="14.85546875" style="99" customWidth="1"/>
    <col min="5683" max="5686" width="12.7109375" style="99" customWidth="1"/>
    <col min="5687" max="5687" width="14.85546875" style="99" customWidth="1"/>
    <col min="5688" max="5689" width="12.7109375" style="99" customWidth="1"/>
    <col min="5690" max="5690" width="14.85546875" style="99" customWidth="1"/>
    <col min="5691" max="5691" width="12.7109375" style="99" customWidth="1"/>
    <col min="5692" max="5706" width="0" style="99" hidden="1"/>
    <col min="5707" max="5707" width="9.140625" style="99" customWidth="1"/>
    <col min="5708" max="5708" width="12" style="99" customWidth="1"/>
    <col min="5709" max="5709" width="66.28515625" style="99" customWidth="1"/>
    <col min="5710" max="5716" width="0" style="99" hidden="1" customWidth="1"/>
    <col min="5717" max="5717" width="15.140625" style="99" customWidth="1"/>
    <col min="5718" max="5718" width="0" style="99" hidden="1" customWidth="1"/>
    <col min="5719" max="5719" width="16.5703125" style="99" customWidth="1"/>
    <col min="5720" max="5723" width="0" style="99" hidden="1" customWidth="1"/>
    <col min="5724" max="5908" width="9.140625" style="99" customWidth="1"/>
    <col min="5909" max="5909" width="68.28515625" style="99" customWidth="1"/>
    <col min="5910" max="5918" width="0" style="99" hidden="1" customWidth="1"/>
    <col min="5919" max="5921" width="14.85546875" style="99" customWidth="1"/>
    <col min="5922" max="5924" width="0" style="99" hidden="1" customWidth="1"/>
    <col min="5925" max="5925" width="12.7109375" style="99" customWidth="1"/>
    <col min="5926" max="5926" width="14.85546875" style="99" customWidth="1"/>
    <col min="5927" max="5927" width="12.7109375" style="99" customWidth="1"/>
    <col min="5928" max="5928" width="12.42578125" style="99" customWidth="1"/>
    <col min="5929" max="5929" width="13.140625" style="99" customWidth="1"/>
    <col min="5930" max="5931" width="12.42578125" style="99" customWidth="1"/>
    <col min="5932" max="5935" width="12.7109375" style="99" customWidth="1"/>
    <col min="5936" max="5936" width="14.85546875" style="99" customWidth="1"/>
    <col min="5937" max="5937" width="12.7109375" style="99" customWidth="1"/>
    <col min="5938" max="5938" width="14.85546875" style="99" customWidth="1"/>
    <col min="5939" max="5942" width="12.7109375" style="99" customWidth="1"/>
    <col min="5943" max="5943" width="14.85546875" style="99" customWidth="1"/>
    <col min="5944" max="5945" width="12.7109375" style="99" customWidth="1"/>
    <col min="5946" max="5946" width="14.85546875" style="99" customWidth="1"/>
    <col min="5947" max="5947" width="12.7109375" style="99" customWidth="1"/>
    <col min="5948" max="5962" width="0" style="99" hidden="1"/>
    <col min="5963" max="5963" width="9.140625" style="99" customWidth="1"/>
    <col min="5964" max="5964" width="12" style="99" customWidth="1"/>
    <col min="5965" max="5965" width="66.28515625" style="99" customWidth="1"/>
    <col min="5966" max="5972" width="0" style="99" hidden="1" customWidth="1"/>
    <col min="5973" max="5973" width="15.140625" style="99" customWidth="1"/>
    <col min="5974" max="5974" width="0" style="99" hidden="1" customWidth="1"/>
    <col min="5975" max="5975" width="16.5703125" style="99" customWidth="1"/>
    <col min="5976" max="5979" width="0" style="99" hidden="1" customWidth="1"/>
    <col min="5980" max="6164" width="9.140625" style="99" customWidth="1"/>
    <col min="6165" max="6165" width="68.28515625" style="99" customWidth="1"/>
    <col min="6166" max="6174" width="0" style="99" hidden="1" customWidth="1"/>
    <col min="6175" max="6177" width="14.85546875" style="99" customWidth="1"/>
    <col min="6178" max="6180" width="0" style="99" hidden="1" customWidth="1"/>
    <col min="6181" max="6181" width="12.7109375" style="99" customWidth="1"/>
    <col min="6182" max="6182" width="14.85546875" style="99" customWidth="1"/>
    <col min="6183" max="6183" width="12.7109375" style="99" customWidth="1"/>
    <col min="6184" max="6184" width="12.42578125" style="99" customWidth="1"/>
    <col min="6185" max="6185" width="13.140625" style="99" customWidth="1"/>
    <col min="6186" max="6187" width="12.42578125" style="99" customWidth="1"/>
    <col min="6188" max="6191" width="12.7109375" style="99" customWidth="1"/>
    <col min="6192" max="6192" width="14.85546875" style="99" customWidth="1"/>
    <col min="6193" max="6193" width="12.7109375" style="99" customWidth="1"/>
    <col min="6194" max="6194" width="14.85546875" style="99" customWidth="1"/>
    <col min="6195" max="6198" width="12.7109375" style="99" customWidth="1"/>
    <col min="6199" max="6199" width="14.85546875" style="99" customWidth="1"/>
    <col min="6200" max="6201" width="12.7109375" style="99" customWidth="1"/>
    <col min="6202" max="6202" width="14.85546875" style="99" customWidth="1"/>
    <col min="6203" max="6203" width="12.7109375" style="99" customWidth="1"/>
    <col min="6204" max="6218" width="0" style="99" hidden="1"/>
    <col min="6219" max="6219" width="9.140625" style="99" customWidth="1"/>
    <col min="6220" max="6220" width="12" style="99" customWidth="1"/>
    <col min="6221" max="6221" width="66.28515625" style="99" customWidth="1"/>
    <col min="6222" max="6228" width="0" style="99" hidden="1" customWidth="1"/>
    <col min="6229" max="6229" width="15.140625" style="99" customWidth="1"/>
    <col min="6230" max="6230" width="0" style="99" hidden="1" customWidth="1"/>
    <col min="6231" max="6231" width="16.5703125" style="99" customWidth="1"/>
    <col min="6232" max="6235" width="0" style="99" hidden="1" customWidth="1"/>
    <col min="6236" max="6420" width="9.140625" style="99" customWidth="1"/>
    <col min="6421" max="6421" width="68.28515625" style="99" customWidth="1"/>
    <col min="6422" max="6430" width="0" style="99" hidden="1" customWidth="1"/>
    <col min="6431" max="6433" width="14.85546875" style="99" customWidth="1"/>
    <col min="6434" max="6436" width="0" style="99" hidden="1" customWidth="1"/>
    <col min="6437" max="6437" width="12.7109375" style="99" customWidth="1"/>
    <col min="6438" max="6438" width="14.85546875" style="99" customWidth="1"/>
    <col min="6439" max="6439" width="12.7109375" style="99" customWidth="1"/>
    <col min="6440" max="6440" width="12.42578125" style="99" customWidth="1"/>
    <col min="6441" max="6441" width="13.140625" style="99" customWidth="1"/>
    <col min="6442" max="6443" width="12.42578125" style="99" customWidth="1"/>
    <col min="6444" max="6447" width="12.7109375" style="99" customWidth="1"/>
    <col min="6448" max="6448" width="14.85546875" style="99" customWidth="1"/>
    <col min="6449" max="6449" width="12.7109375" style="99" customWidth="1"/>
    <col min="6450" max="6450" width="14.85546875" style="99" customWidth="1"/>
    <col min="6451" max="6454" width="12.7109375" style="99" customWidth="1"/>
    <col min="6455" max="6455" width="14.85546875" style="99" customWidth="1"/>
    <col min="6456" max="6457" width="12.7109375" style="99" customWidth="1"/>
    <col min="6458" max="6458" width="14.85546875" style="99" customWidth="1"/>
    <col min="6459" max="6459" width="12.7109375" style="99" customWidth="1"/>
    <col min="6460" max="6474" width="0" style="99" hidden="1"/>
    <col min="6475" max="6475" width="9.140625" style="99" customWidth="1"/>
    <col min="6476" max="6476" width="12" style="99" customWidth="1"/>
    <col min="6477" max="6477" width="66.28515625" style="99" customWidth="1"/>
    <col min="6478" max="6484" width="0" style="99" hidden="1" customWidth="1"/>
    <col min="6485" max="6485" width="15.140625" style="99" customWidth="1"/>
    <col min="6486" max="6486" width="0" style="99" hidden="1" customWidth="1"/>
    <col min="6487" max="6487" width="16.5703125" style="99" customWidth="1"/>
    <col min="6488" max="6491" width="0" style="99" hidden="1" customWidth="1"/>
    <col min="6492" max="6676" width="9.140625" style="99" customWidth="1"/>
    <col min="6677" max="6677" width="68.28515625" style="99" customWidth="1"/>
    <col min="6678" max="6686" width="0" style="99" hidden="1" customWidth="1"/>
    <col min="6687" max="6689" width="14.85546875" style="99" customWidth="1"/>
    <col min="6690" max="6692" width="0" style="99" hidden="1" customWidth="1"/>
    <col min="6693" max="6693" width="12.7109375" style="99" customWidth="1"/>
    <col min="6694" max="6694" width="14.85546875" style="99" customWidth="1"/>
    <col min="6695" max="6695" width="12.7109375" style="99" customWidth="1"/>
    <col min="6696" max="6696" width="12.42578125" style="99" customWidth="1"/>
    <col min="6697" max="6697" width="13.140625" style="99" customWidth="1"/>
    <col min="6698" max="6699" width="12.42578125" style="99" customWidth="1"/>
    <col min="6700" max="6703" width="12.7109375" style="99" customWidth="1"/>
    <col min="6704" max="6704" width="14.85546875" style="99" customWidth="1"/>
    <col min="6705" max="6705" width="12.7109375" style="99" customWidth="1"/>
    <col min="6706" max="6706" width="14.85546875" style="99" customWidth="1"/>
    <col min="6707" max="6710" width="12.7109375" style="99" customWidth="1"/>
    <col min="6711" max="6711" width="14.85546875" style="99" customWidth="1"/>
    <col min="6712" max="6713" width="12.7109375" style="99" customWidth="1"/>
    <col min="6714" max="6714" width="14.85546875" style="99" customWidth="1"/>
    <col min="6715" max="6715" width="12.7109375" style="99" customWidth="1"/>
    <col min="6716" max="6730" width="0" style="99" hidden="1"/>
    <col min="6731" max="6731" width="9.140625" style="99" customWidth="1"/>
    <col min="6732" max="6732" width="12" style="99" customWidth="1"/>
    <col min="6733" max="6733" width="66.28515625" style="99" customWidth="1"/>
    <col min="6734" max="6740" width="0" style="99" hidden="1" customWidth="1"/>
    <col min="6741" max="6741" width="15.140625" style="99" customWidth="1"/>
    <col min="6742" max="6742" width="0" style="99" hidden="1" customWidth="1"/>
    <col min="6743" max="6743" width="16.5703125" style="99" customWidth="1"/>
    <col min="6744" max="6747" width="0" style="99" hidden="1" customWidth="1"/>
    <col min="6748" max="6932" width="9.140625" style="99" customWidth="1"/>
    <col min="6933" max="6933" width="68.28515625" style="99" customWidth="1"/>
    <col min="6934" max="6942" width="0" style="99" hidden="1" customWidth="1"/>
    <col min="6943" max="6945" width="14.85546875" style="99" customWidth="1"/>
    <col min="6946" max="6948" width="0" style="99" hidden="1" customWidth="1"/>
    <col min="6949" max="6949" width="12.7109375" style="99" customWidth="1"/>
    <col min="6950" max="6950" width="14.85546875" style="99" customWidth="1"/>
    <col min="6951" max="6951" width="12.7109375" style="99" customWidth="1"/>
    <col min="6952" max="6952" width="12.42578125" style="99" customWidth="1"/>
    <col min="6953" max="6953" width="13.140625" style="99" customWidth="1"/>
    <col min="6954" max="6955" width="12.42578125" style="99" customWidth="1"/>
    <col min="6956" max="6959" width="12.7109375" style="99" customWidth="1"/>
    <col min="6960" max="6960" width="14.85546875" style="99" customWidth="1"/>
    <col min="6961" max="6961" width="12.7109375" style="99" customWidth="1"/>
    <col min="6962" max="6962" width="14.85546875" style="99" customWidth="1"/>
    <col min="6963" max="6966" width="12.7109375" style="99" customWidth="1"/>
    <col min="6967" max="6967" width="14.85546875" style="99" customWidth="1"/>
    <col min="6968" max="6969" width="12.7109375" style="99" customWidth="1"/>
    <col min="6970" max="6970" width="14.85546875" style="99" customWidth="1"/>
    <col min="6971" max="6971" width="12.7109375" style="99" customWidth="1"/>
    <col min="6972" max="6986" width="0" style="99" hidden="1"/>
    <col min="6987" max="6987" width="9.140625" style="99" customWidth="1"/>
    <col min="6988" max="6988" width="12" style="99" customWidth="1"/>
    <col min="6989" max="6989" width="66.28515625" style="99" customWidth="1"/>
    <col min="6990" max="6996" width="0" style="99" hidden="1" customWidth="1"/>
    <col min="6997" max="6997" width="15.140625" style="99" customWidth="1"/>
    <col min="6998" max="6998" width="0" style="99" hidden="1" customWidth="1"/>
    <col min="6999" max="6999" width="16.5703125" style="99" customWidth="1"/>
    <col min="7000" max="7003" width="0" style="99" hidden="1" customWidth="1"/>
    <col min="7004" max="7188" width="9.140625" style="99" customWidth="1"/>
    <col min="7189" max="7189" width="68.28515625" style="99" customWidth="1"/>
    <col min="7190" max="7198" width="0" style="99" hidden="1" customWidth="1"/>
    <col min="7199" max="7201" width="14.85546875" style="99" customWidth="1"/>
    <col min="7202" max="7204" width="0" style="99" hidden="1" customWidth="1"/>
    <col min="7205" max="7205" width="12.7109375" style="99" customWidth="1"/>
    <col min="7206" max="7206" width="14.85546875" style="99" customWidth="1"/>
    <col min="7207" max="7207" width="12.7109375" style="99" customWidth="1"/>
    <col min="7208" max="7208" width="12.42578125" style="99" customWidth="1"/>
    <col min="7209" max="7209" width="13.140625" style="99" customWidth="1"/>
    <col min="7210" max="7211" width="12.42578125" style="99" customWidth="1"/>
    <col min="7212" max="7215" width="12.7109375" style="99" customWidth="1"/>
    <col min="7216" max="7216" width="14.85546875" style="99" customWidth="1"/>
    <col min="7217" max="7217" width="12.7109375" style="99" customWidth="1"/>
    <col min="7218" max="7218" width="14.85546875" style="99" customWidth="1"/>
    <col min="7219" max="7222" width="12.7109375" style="99" customWidth="1"/>
    <col min="7223" max="7223" width="14.85546875" style="99" customWidth="1"/>
    <col min="7224" max="7225" width="12.7109375" style="99" customWidth="1"/>
    <col min="7226" max="7226" width="14.85546875" style="99" customWidth="1"/>
    <col min="7227" max="7227" width="12.7109375" style="99" customWidth="1"/>
    <col min="7228" max="7242" width="0" style="99" hidden="1"/>
    <col min="7243" max="7243" width="9.140625" style="99" customWidth="1"/>
    <col min="7244" max="7244" width="12" style="99" customWidth="1"/>
    <col min="7245" max="7245" width="66.28515625" style="99" customWidth="1"/>
    <col min="7246" max="7252" width="0" style="99" hidden="1" customWidth="1"/>
    <col min="7253" max="7253" width="15.140625" style="99" customWidth="1"/>
    <col min="7254" max="7254" width="0" style="99" hidden="1" customWidth="1"/>
    <col min="7255" max="7255" width="16.5703125" style="99" customWidth="1"/>
    <col min="7256" max="7259" width="0" style="99" hidden="1" customWidth="1"/>
    <col min="7260" max="7444" width="9.140625" style="99" customWidth="1"/>
    <col min="7445" max="7445" width="68.28515625" style="99" customWidth="1"/>
    <col min="7446" max="7454" width="0" style="99" hidden="1" customWidth="1"/>
    <col min="7455" max="7457" width="14.85546875" style="99" customWidth="1"/>
    <col min="7458" max="7460" width="0" style="99" hidden="1" customWidth="1"/>
    <col min="7461" max="7461" width="12.7109375" style="99" customWidth="1"/>
    <col min="7462" max="7462" width="14.85546875" style="99" customWidth="1"/>
    <col min="7463" max="7463" width="12.7109375" style="99" customWidth="1"/>
    <col min="7464" max="7464" width="12.42578125" style="99" customWidth="1"/>
    <col min="7465" max="7465" width="13.140625" style="99" customWidth="1"/>
    <col min="7466" max="7467" width="12.42578125" style="99" customWidth="1"/>
    <col min="7468" max="7471" width="12.7109375" style="99" customWidth="1"/>
    <col min="7472" max="7472" width="14.85546875" style="99" customWidth="1"/>
    <col min="7473" max="7473" width="12.7109375" style="99" customWidth="1"/>
    <col min="7474" max="7474" width="14.85546875" style="99" customWidth="1"/>
    <col min="7475" max="7478" width="12.7109375" style="99" customWidth="1"/>
    <col min="7479" max="7479" width="14.85546875" style="99" customWidth="1"/>
    <col min="7480" max="7481" width="12.7109375" style="99" customWidth="1"/>
    <col min="7482" max="7482" width="14.85546875" style="99" customWidth="1"/>
    <col min="7483" max="7483" width="12.7109375" style="99" customWidth="1"/>
    <col min="7484" max="7498" width="0" style="99" hidden="1"/>
    <col min="7499" max="7499" width="9.140625" style="99" customWidth="1"/>
    <col min="7500" max="7500" width="12" style="99" customWidth="1"/>
    <col min="7501" max="7501" width="66.28515625" style="99" customWidth="1"/>
    <col min="7502" max="7508" width="0" style="99" hidden="1" customWidth="1"/>
    <col min="7509" max="7509" width="15.140625" style="99" customWidth="1"/>
    <col min="7510" max="7510" width="0" style="99" hidden="1" customWidth="1"/>
    <col min="7511" max="7511" width="16.5703125" style="99" customWidth="1"/>
    <col min="7512" max="7515" width="0" style="99" hidden="1" customWidth="1"/>
    <col min="7516" max="7700" width="9.140625" style="99" customWidth="1"/>
    <col min="7701" max="7701" width="68.28515625" style="99" customWidth="1"/>
    <col min="7702" max="7710" width="0" style="99" hidden="1" customWidth="1"/>
    <col min="7711" max="7713" width="14.85546875" style="99" customWidth="1"/>
    <col min="7714" max="7716" width="0" style="99" hidden="1" customWidth="1"/>
    <col min="7717" max="7717" width="12.7109375" style="99" customWidth="1"/>
    <col min="7718" max="7718" width="14.85546875" style="99" customWidth="1"/>
    <col min="7719" max="7719" width="12.7109375" style="99" customWidth="1"/>
    <col min="7720" max="7720" width="12.42578125" style="99" customWidth="1"/>
    <col min="7721" max="7721" width="13.140625" style="99" customWidth="1"/>
    <col min="7722" max="7723" width="12.42578125" style="99" customWidth="1"/>
    <col min="7724" max="7727" width="12.7109375" style="99" customWidth="1"/>
    <col min="7728" max="7728" width="14.85546875" style="99" customWidth="1"/>
    <col min="7729" max="7729" width="12.7109375" style="99" customWidth="1"/>
    <col min="7730" max="7730" width="14.85546875" style="99" customWidth="1"/>
    <col min="7731" max="7734" width="12.7109375" style="99" customWidth="1"/>
    <col min="7735" max="7735" width="14.85546875" style="99" customWidth="1"/>
    <col min="7736" max="7737" width="12.7109375" style="99" customWidth="1"/>
    <col min="7738" max="7738" width="14.85546875" style="99" customWidth="1"/>
    <col min="7739" max="7739" width="12.7109375" style="99" customWidth="1"/>
    <col min="7740" max="7754" width="0" style="99" hidden="1"/>
    <col min="7755" max="7755" width="9.140625" style="99" customWidth="1"/>
    <col min="7756" max="7756" width="12" style="99" customWidth="1"/>
    <col min="7757" max="7757" width="66.28515625" style="99" customWidth="1"/>
    <col min="7758" max="7764" width="0" style="99" hidden="1" customWidth="1"/>
    <col min="7765" max="7765" width="15.140625" style="99" customWidth="1"/>
    <col min="7766" max="7766" width="0" style="99" hidden="1" customWidth="1"/>
    <col min="7767" max="7767" width="16.5703125" style="99" customWidth="1"/>
    <col min="7768" max="7771" width="0" style="99" hidden="1" customWidth="1"/>
    <col min="7772" max="7956" width="9.140625" style="99" customWidth="1"/>
    <col min="7957" max="7957" width="68.28515625" style="99" customWidth="1"/>
    <col min="7958" max="7966" width="0" style="99" hidden="1" customWidth="1"/>
    <col min="7967" max="7969" width="14.85546875" style="99" customWidth="1"/>
    <col min="7970" max="7972" width="0" style="99" hidden="1" customWidth="1"/>
    <col min="7973" max="7973" width="12.7109375" style="99" customWidth="1"/>
    <col min="7974" max="7974" width="14.85546875" style="99" customWidth="1"/>
    <col min="7975" max="7975" width="12.7109375" style="99" customWidth="1"/>
    <col min="7976" max="7976" width="12.42578125" style="99" customWidth="1"/>
    <col min="7977" max="7977" width="13.140625" style="99" customWidth="1"/>
    <col min="7978" max="7979" width="12.42578125" style="99" customWidth="1"/>
    <col min="7980" max="7983" width="12.7109375" style="99" customWidth="1"/>
    <col min="7984" max="7984" width="14.85546875" style="99" customWidth="1"/>
    <col min="7985" max="7985" width="12.7109375" style="99" customWidth="1"/>
    <col min="7986" max="7986" width="14.85546875" style="99" customWidth="1"/>
    <col min="7987" max="7990" width="12.7109375" style="99" customWidth="1"/>
    <col min="7991" max="7991" width="14.85546875" style="99" customWidth="1"/>
    <col min="7992" max="7993" width="12.7109375" style="99" customWidth="1"/>
    <col min="7994" max="7994" width="14.85546875" style="99" customWidth="1"/>
    <col min="7995" max="7995" width="12.7109375" style="99" customWidth="1"/>
    <col min="7996" max="8010" width="0" style="99" hidden="1"/>
    <col min="8011" max="8011" width="9.140625" style="99" customWidth="1"/>
    <col min="8012" max="8012" width="12" style="99" customWidth="1"/>
    <col min="8013" max="8013" width="66.28515625" style="99" customWidth="1"/>
    <col min="8014" max="8020" width="0" style="99" hidden="1" customWidth="1"/>
    <col min="8021" max="8021" width="15.140625" style="99" customWidth="1"/>
    <col min="8022" max="8022" width="0" style="99" hidden="1" customWidth="1"/>
    <col min="8023" max="8023" width="16.5703125" style="99" customWidth="1"/>
    <col min="8024" max="8027" width="0" style="99" hidden="1" customWidth="1"/>
    <col min="8028" max="8212" width="9.140625" style="99" customWidth="1"/>
    <col min="8213" max="8213" width="68.28515625" style="99" customWidth="1"/>
    <col min="8214" max="8222" width="0" style="99" hidden="1" customWidth="1"/>
    <col min="8223" max="8225" width="14.85546875" style="99" customWidth="1"/>
    <col min="8226" max="8228" width="0" style="99" hidden="1" customWidth="1"/>
    <col min="8229" max="8229" width="12.7109375" style="99" customWidth="1"/>
    <col min="8230" max="8230" width="14.85546875" style="99" customWidth="1"/>
    <col min="8231" max="8231" width="12.7109375" style="99" customWidth="1"/>
    <col min="8232" max="8232" width="12.42578125" style="99" customWidth="1"/>
    <col min="8233" max="8233" width="13.140625" style="99" customWidth="1"/>
    <col min="8234" max="8235" width="12.42578125" style="99" customWidth="1"/>
    <col min="8236" max="8239" width="12.7109375" style="99" customWidth="1"/>
    <col min="8240" max="8240" width="14.85546875" style="99" customWidth="1"/>
    <col min="8241" max="8241" width="12.7109375" style="99" customWidth="1"/>
    <col min="8242" max="8242" width="14.85546875" style="99" customWidth="1"/>
    <col min="8243" max="8246" width="12.7109375" style="99" customWidth="1"/>
    <col min="8247" max="8247" width="14.85546875" style="99" customWidth="1"/>
    <col min="8248" max="8249" width="12.7109375" style="99" customWidth="1"/>
    <col min="8250" max="8250" width="14.85546875" style="99" customWidth="1"/>
    <col min="8251" max="8251" width="12.7109375" style="99" customWidth="1"/>
    <col min="8252" max="8266" width="0" style="99" hidden="1"/>
    <col min="8267" max="8267" width="9.140625" style="99" customWidth="1"/>
    <col min="8268" max="8268" width="12" style="99" customWidth="1"/>
    <col min="8269" max="8269" width="66.28515625" style="99" customWidth="1"/>
    <col min="8270" max="8276" width="0" style="99" hidden="1" customWidth="1"/>
    <col min="8277" max="8277" width="15.140625" style="99" customWidth="1"/>
    <col min="8278" max="8278" width="0" style="99" hidden="1" customWidth="1"/>
    <col min="8279" max="8279" width="16.5703125" style="99" customWidth="1"/>
    <col min="8280" max="8283" width="0" style="99" hidden="1" customWidth="1"/>
    <col min="8284" max="8468" width="9.140625" style="99" customWidth="1"/>
    <col min="8469" max="8469" width="68.28515625" style="99" customWidth="1"/>
    <col min="8470" max="8478" width="0" style="99" hidden="1" customWidth="1"/>
    <col min="8479" max="8481" width="14.85546875" style="99" customWidth="1"/>
    <col min="8482" max="8484" width="0" style="99" hidden="1" customWidth="1"/>
    <col min="8485" max="8485" width="12.7109375" style="99" customWidth="1"/>
    <col min="8486" max="8486" width="14.85546875" style="99" customWidth="1"/>
    <col min="8487" max="8487" width="12.7109375" style="99" customWidth="1"/>
    <col min="8488" max="8488" width="12.42578125" style="99" customWidth="1"/>
    <col min="8489" max="8489" width="13.140625" style="99" customWidth="1"/>
    <col min="8490" max="8491" width="12.42578125" style="99" customWidth="1"/>
    <col min="8492" max="8495" width="12.7109375" style="99" customWidth="1"/>
    <col min="8496" max="8496" width="14.85546875" style="99" customWidth="1"/>
    <col min="8497" max="8497" width="12.7109375" style="99" customWidth="1"/>
    <col min="8498" max="8498" width="14.85546875" style="99" customWidth="1"/>
    <col min="8499" max="8502" width="12.7109375" style="99" customWidth="1"/>
    <col min="8503" max="8503" width="14.85546875" style="99" customWidth="1"/>
    <col min="8504" max="8505" width="12.7109375" style="99" customWidth="1"/>
    <col min="8506" max="8506" width="14.85546875" style="99" customWidth="1"/>
    <col min="8507" max="8507" width="12.7109375" style="99" customWidth="1"/>
    <col min="8508" max="8522" width="0" style="99" hidden="1"/>
    <col min="8523" max="8523" width="9.140625" style="99" customWidth="1"/>
    <col min="8524" max="8524" width="12" style="99" customWidth="1"/>
    <col min="8525" max="8525" width="66.28515625" style="99" customWidth="1"/>
    <col min="8526" max="8532" width="0" style="99" hidden="1" customWidth="1"/>
    <col min="8533" max="8533" width="15.140625" style="99" customWidth="1"/>
    <col min="8534" max="8534" width="0" style="99" hidden="1" customWidth="1"/>
    <col min="8535" max="8535" width="16.5703125" style="99" customWidth="1"/>
    <col min="8536" max="8539" width="0" style="99" hidden="1" customWidth="1"/>
    <col min="8540" max="8724" width="9.140625" style="99" customWidth="1"/>
    <col min="8725" max="8725" width="68.28515625" style="99" customWidth="1"/>
    <col min="8726" max="8734" width="0" style="99" hidden="1" customWidth="1"/>
    <col min="8735" max="8737" width="14.85546875" style="99" customWidth="1"/>
    <col min="8738" max="8740" width="0" style="99" hidden="1" customWidth="1"/>
    <col min="8741" max="8741" width="12.7109375" style="99" customWidth="1"/>
    <col min="8742" max="8742" width="14.85546875" style="99" customWidth="1"/>
    <col min="8743" max="8743" width="12.7109375" style="99" customWidth="1"/>
    <col min="8744" max="8744" width="12.42578125" style="99" customWidth="1"/>
    <col min="8745" max="8745" width="13.140625" style="99" customWidth="1"/>
    <col min="8746" max="8747" width="12.42578125" style="99" customWidth="1"/>
    <col min="8748" max="8751" width="12.7109375" style="99" customWidth="1"/>
    <col min="8752" max="8752" width="14.85546875" style="99" customWidth="1"/>
    <col min="8753" max="8753" width="12.7109375" style="99" customWidth="1"/>
    <col min="8754" max="8754" width="14.85546875" style="99" customWidth="1"/>
    <col min="8755" max="8758" width="12.7109375" style="99" customWidth="1"/>
    <col min="8759" max="8759" width="14.85546875" style="99" customWidth="1"/>
    <col min="8760" max="8761" width="12.7109375" style="99" customWidth="1"/>
    <col min="8762" max="8762" width="14.85546875" style="99" customWidth="1"/>
    <col min="8763" max="8763" width="12.7109375" style="99" customWidth="1"/>
    <col min="8764" max="8778" width="0" style="99" hidden="1"/>
    <col min="8779" max="8779" width="9.140625" style="99" customWidth="1"/>
    <col min="8780" max="8780" width="12" style="99" customWidth="1"/>
    <col min="8781" max="8781" width="66.28515625" style="99" customWidth="1"/>
    <col min="8782" max="8788" width="0" style="99" hidden="1" customWidth="1"/>
    <col min="8789" max="8789" width="15.140625" style="99" customWidth="1"/>
    <col min="8790" max="8790" width="0" style="99" hidden="1" customWidth="1"/>
    <col min="8791" max="8791" width="16.5703125" style="99" customWidth="1"/>
    <col min="8792" max="8795" width="0" style="99" hidden="1" customWidth="1"/>
    <col min="8796" max="8980" width="9.140625" style="99" customWidth="1"/>
    <col min="8981" max="8981" width="68.28515625" style="99" customWidth="1"/>
    <col min="8982" max="8990" width="0" style="99" hidden="1" customWidth="1"/>
    <col min="8991" max="8993" width="14.85546875" style="99" customWidth="1"/>
    <col min="8994" max="8996" width="0" style="99" hidden="1" customWidth="1"/>
    <col min="8997" max="8997" width="12.7109375" style="99" customWidth="1"/>
    <col min="8998" max="8998" width="14.85546875" style="99" customWidth="1"/>
    <col min="8999" max="8999" width="12.7109375" style="99" customWidth="1"/>
    <col min="9000" max="9000" width="12.42578125" style="99" customWidth="1"/>
    <col min="9001" max="9001" width="13.140625" style="99" customWidth="1"/>
    <col min="9002" max="9003" width="12.42578125" style="99" customWidth="1"/>
    <col min="9004" max="9007" width="12.7109375" style="99" customWidth="1"/>
    <col min="9008" max="9008" width="14.85546875" style="99" customWidth="1"/>
    <col min="9009" max="9009" width="12.7109375" style="99" customWidth="1"/>
    <col min="9010" max="9010" width="14.85546875" style="99" customWidth="1"/>
    <col min="9011" max="9014" width="12.7109375" style="99" customWidth="1"/>
    <col min="9015" max="9015" width="14.85546875" style="99" customWidth="1"/>
    <col min="9016" max="9017" width="12.7109375" style="99" customWidth="1"/>
    <col min="9018" max="9018" width="14.85546875" style="99" customWidth="1"/>
    <col min="9019" max="9019" width="12.7109375" style="99" customWidth="1"/>
    <col min="9020" max="9034" width="0" style="99" hidden="1"/>
    <col min="9035" max="9035" width="9.140625" style="99" customWidth="1"/>
    <col min="9036" max="9036" width="12" style="99" customWidth="1"/>
    <col min="9037" max="9037" width="66.28515625" style="99" customWidth="1"/>
    <col min="9038" max="9044" width="0" style="99" hidden="1" customWidth="1"/>
    <col min="9045" max="9045" width="15.140625" style="99" customWidth="1"/>
    <col min="9046" max="9046" width="0" style="99" hidden="1" customWidth="1"/>
    <col min="9047" max="9047" width="16.5703125" style="99" customWidth="1"/>
    <col min="9048" max="9051" width="0" style="99" hidden="1" customWidth="1"/>
    <col min="9052" max="9236" width="9.140625" style="99" customWidth="1"/>
    <col min="9237" max="9237" width="68.28515625" style="99" customWidth="1"/>
    <col min="9238" max="9246" width="0" style="99" hidden="1" customWidth="1"/>
    <col min="9247" max="9249" width="14.85546875" style="99" customWidth="1"/>
    <col min="9250" max="9252" width="0" style="99" hidden="1" customWidth="1"/>
    <col min="9253" max="9253" width="12.7109375" style="99" customWidth="1"/>
    <col min="9254" max="9254" width="14.85546875" style="99" customWidth="1"/>
    <col min="9255" max="9255" width="12.7109375" style="99" customWidth="1"/>
    <col min="9256" max="9256" width="12.42578125" style="99" customWidth="1"/>
    <col min="9257" max="9257" width="13.140625" style="99" customWidth="1"/>
    <col min="9258" max="9259" width="12.42578125" style="99" customWidth="1"/>
    <col min="9260" max="9263" width="12.7109375" style="99" customWidth="1"/>
    <col min="9264" max="9264" width="14.85546875" style="99" customWidth="1"/>
    <col min="9265" max="9265" width="12.7109375" style="99" customWidth="1"/>
    <col min="9266" max="9266" width="14.85546875" style="99" customWidth="1"/>
    <col min="9267" max="9270" width="12.7109375" style="99" customWidth="1"/>
    <col min="9271" max="9271" width="14.85546875" style="99" customWidth="1"/>
    <col min="9272" max="9273" width="12.7109375" style="99" customWidth="1"/>
    <col min="9274" max="9274" width="14.85546875" style="99" customWidth="1"/>
    <col min="9275" max="9275" width="12.7109375" style="99" customWidth="1"/>
    <col min="9276" max="9290" width="0" style="99" hidden="1"/>
    <col min="9291" max="9291" width="9.140625" style="99" customWidth="1"/>
    <col min="9292" max="9292" width="12" style="99" customWidth="1"/>
    <col min="9293" max="9293" width="66.28515625" style="99" customWidth="1"/>
    <col min="9294" max="9300" width="0" style="99" hidden="1" customWidth="1"/>
    <col min="9301" max="9301" width="15.140625" style="99" customWidth="1"/>
    <col min="9302" max="9302" width="0" style="99" hidden="1" customWidth="1"/>
    <col min="9303" max="9303" width="16.5703125" style="99" customWidth="1"/>
    <col min="9304" max="9307" width="0" style="99" hidden="1" customWidth="1"/>
    <col min="9308" max="9492" width="9.140625" style="99" customWidth="1"/>
    <col min="9493" max="9493" width="68.28515625" style="99" customWidth="1"/>
    <col min="9494" max="9502" width="0" style="99" hidden="1" customWidth="1"/>
    <col min="9503" max="9505" width="14.85546875" style="99" customWidth="1"/>
    <col min="9506" max="9508" width="0" style="99" hidden="1" customWidth="1"/>
    <col min="9509" max="9509" width="12.7109375" style="99" customWidth="1"/>
    <col min="9510" max="9510" width="14.85546875" style="99" customWidth="1"/>
    <col min="9511" max="9511" width="12.7109375" style="99" customWidth="1"/>
    <col min="9512" max="9512" width="12.42578125" style="99" customWidth="1"/>
    <col min="9513" max="9513" width="13.140625" style="99" customWidth="1"/>
    <col min="9514" max="9515" width="12.42578125" style="99" customWidth="1"/>
    <col min="9516" max="9519" width="12.7109375" style="99" customWidth="1"/>
    <col min="9520" max="9520" width="14.85546875" style="99" customWidth="1"/>
    <col min="9521" max="9521" width="12.7109375" style="99" customWidth="1"/>
    <col min="9522" max="9522" width="14.85546875" style="99" customWidth="1"/>
    <col min="9523" max="9526" width="12.7109375" style="99" customWidth="1"/>
    <col min="9527" max="9527" width="14.85546875" style="99" customWidth="1"/>
    <col min="9528" max="9529" width="12.7109375" style="99" customWidth="1"/>
    <col min="9530" max="9530" width="14.85546875" style="99" customWidth="1"/>
    <col min="9531" max="9531" width="12.7109375" style="99" customWidth="1"/>
    <col min="9532" max="9546" width="0" style="99" hidden="1"/>
    <col min="9547" max="9547" width="9.140625" style="99" customWidth="1"/>
    <col min="9548" max="9548" width="12" style="99" customWidth="1"/>
    <col min="9549" max="9549" width="66.28515625" style="99" customWidth="1"/>
    <col min="9550" max="9556" width="0" style="99" hidden="1" customWidth="1"/>
    <col min="9557" max="9557" width="15.140625" style="99" customWidth="1"/>
    <col min="9558" max="9558" width="0" style="99" hidden="1" customWidth="1"/>
    <col min="9559" max="9559" width="16.5703125" style="99" customWidth="1"/>
    <col min="9560" max="9563" width="0" style="99" hidden="1" customWidth="1"/>
    <col min="9564" max="9748" width="9.140625" style="99" customWidth="1"/>
    <col min="9749" max="9749" width="68.28515625" style="99" customWidth="1"/>
    <col min="9750" max="9758" width="0" style="99" hidden="1" customWidth="1"/>
    <col min="9759" max="9761" width="14.85546875" style="99" customWidth="1"/>
    <col min="9762" max="9764" width="0" style="99" hidden="1" customWidth="1"/>
    <col min="9765" max="9765" width="12.7109375" style="99" customWidth="1"/>
    <col min="9766" max="9766" width="14.85546875" style="99" customWidth="1"/>
    <col min="9767" max="9767" width="12.7109375" style="99" customWidth="1"/>
    <col min="9768" max="9768" width="12.42578125" style="99" customWidth="1"/>
    <col min="9769" max="9769" width="13.140625" style="99" customWidth="1"/>
    <col min="9770" max="9771" width="12.42578125" style="99" customWidth="1"/>
    <col min="9772" max="9775" width="12.7109375" style="99" customWidth="1"/>
    <col min="9776" max="9776" width="14.85546875" style="99" customWidth="1"/>
    <col min="9777" max="9777" width="12.7109375" style="99" customWidth="1"/>
    <col min="9778" max="9778" width="14.85546875" style="99" customWidth="1"/>
    <col min="9779" max="9782" width="12.7109375" style="99" customWidth="1"/>
    <col min="9783" max="9783" width="14.85546875" style="99" customWidth="1"/>
    <col min="9784" max="9785" width="12.7109375" style="99" customWidth="1"/>
    <col min="9786" max="9786" width="14.85546875" style="99" customWidth="1"/>
    <col min="9787" max="9787" width="12.7109375" style="99" customWidth="1"/>
    <col min="9788" max="9802" width="0" style="99" hidden="1"/>
    <col min="9803" max="9803" width="9.140625" style="99" customWidth="1"/>
    <col min="9804" max="9804" width="12" style="99" customWidth="1"/>
    <col min="9805" max="9805" width="66.28515625" style="99" customWidth="1"/>
    <col min="9806" max="9812" width="0" style="99" hidden="1" customWidth="1"/>
    <col min="9813" max="9813" width="15.140625" style="99" customWidth="1"/>
    <col min="9814" max="9814" width="0" style="99" hidden="1" customWidth="1"/>
    <col min="9815" max="9815" width="16.5703125" style="99" customWidth="1"/>
    <col min="9816" max="9819" width="0" style="99" hidden="1" customWidth="1"/>
    <col min="9820" max="10004" width="9.140625" style="99" customWidth="1"/>
    <col min="10005" max="10005" width="68.28515625" style="99" customWidth="1"/>
    <col min="10006" max="10014" width="0" style="99" hidden="1" customWidth="1"/>
    <col min="10015" max="10017" width="14.85546875" style="99" customWidth="1"/>
    <col min="10018" max="10020" width="0" style="99" hidden="1" customWidth="1"/>
    <col min="10021" max="10021" width="12.7109375" style="99" customWidth="1"/>
    <col min="10022" max="10022" width="14.85546875" style="99" customWidth="1"/>
    <col min="10023" max="10023" width="12.7109375" style="99" customWidth="1"/>
    <col min="10024" max="10024" width="12.42578125" style="99" customWidth="1"/>
    <col min="10025" max="10025" width="13.140625" style="99" customWidth="1"/>
    <col min="10026" max="10027" width="12.42578125" style="99" customWidth="1"/>
    <col min="10028" max="10031" width="12.7109375" style="99" customWidth="1"/>
    <col min="10032" max="10032" width="14.85546875" style="99" customWidth="1"/>
    <col min="10033" max="10033" width="12.7109375" style="99" customWidth="1"/>
    <col min="10034" max="10034" width="14.85546875" style="99" customWidth="1"/>
    <col min="10035" max="10038" width="12.7109375" style="99" customWidth="1"/>
    <col min="10039" max="10039" width="14.85546875" style="99" customWidth="1"/>
    <col min="10040" max="10041" width="12.7109375" style="99" customWidth="1"/>
    <col min="10042" max="10042" width="14.85546875" style="99" customWidth="1"/>
    <col min="10043" max="10043" width="12.7109375" style="99" customWidth="1"/>
    <col min="10044" max="10058" width="0" style="99" hidden="1"/>
    <col min="10059" max="10059" width="9.140625" style="99" customWidth="1"/>
    <col min="10060" max="10060" width="12" style="99" customWidth="1"/>
    <col min="10061" max="10061" width="66.28515625" style="99" customWidth="1"/>
    <col min="10062" max="10068" width="0" style="99" hidden="1" customWidth="1"/>
    <col min="10069" max="10069" width="15.140625" style="99" customWidth="1"/>
    <col min="10070" max="10070" width="0" style="99" hidden="1" customWidth="1"/>
    <col min="10071" max="10071" width="16.5703125" style="99" customWidth="1"/>
    <col min="10072" max="10075" width="0" style="99" hidden="1" customWidth="1"/>
    <col min="10076" max="10260" width="9.140625" style="99" customWidth="1"/>
    <col min="10261" max="10261" width="68.28515625" style="99" customWidth="1"/>
    <col min="10262" max="10270" width="0" style="99" hidden="1" customWidth="1"/>
    <col min="10271" max="10273" width="14.85546875" style="99" customWidth="1"/>
    <col min="10274" max="10276" width="0" style="99" hidden="1" customWidth="1"/>
    <col min="10277" max="10277" width="12.7109375" style="99" customWidth="1"/>
    <col min="10278" max="10278" width="14.85546875" style="99" customWidth="1"/>
    <col min="10279" max="10279" width="12.7109375" style="99" customWidth="1"/>
    <col min="10280" max="10280" width="12.42578125" style="99" customWidth="1"/>
    <col min="10281" max="10281" width="13.140625" style="99" customWidth="1"/>
    <col min="10282" max="10283" width="12.42578125" style="99" customWidth="1"/>
    <col min="10284" max="10287" width="12.7109375" style="99" customWidth="1"/>
    <col min="10288" max="10288" width="14.85546875" style="99" customWidth="1"/>
    <col min="10289" max="10289" width="12.7109375" style="99" customWidth="1"/>
    <col min="10290" max="10290" width="14.85546875" style="99" customWidth="1"/>
    <col min="10291" max="10294" width="12.7109375" style="99" customWidth="1"/>
    <col min="10295" max="10295" width="14.85546875" style="99" customWidth="1"/>
    <col min="10296" max="10297" width="12.7109375" style="99" customWidth="1"/>
    <col min="10298" max="10298" width="14.85546875" style="99" customWidth="1"/>
    <col min="10299" max="10299" width="12.7109375" style="99" customWidth="1"/>
    <col min="10300" max="10314" width="0" style="99" hidden="1"/>
    <col min="10315" max="10315" width="9.140625" style="99" customWidth="1"/>
    <col min="10316" max="10316" width="12" style="99" customWidth="1"/>
    <col min="10317" max="10317" width="66.28515625" style="99" customWidth="1"/>
    <col min="10318" max="10324" width="0" style="99" hidden="1" customWidth="1"/>
    <col min="10325" max="10325" width="15.140625" style="99" customWidth="1"/>
    <col min="10326" max="10326" width="0" style="99" hidden="1" customWidth="1"/>
    <col min="10327" max="10327" width="16.5703125" style="99" customWidth="1"/>
    <col min="10328" max="10331" width="0" style="99" hidden="1" customWidth="1"/>
    <col min="10332" max="10516" width="9.140625" style="99" customWidth="1"/>
    <col min="10517" max="10517" width="68.28515625" style="99" customWidth="1"/>
    <col min="10518" max="10526" width="0" style="99" hidden="1" customWidth="1"/>
    <col min="10527" max="10529" width="14.85546875" style="99" customWidth="1"/>
    <col min="10530" max="10532" width="0" style="99" hidden="1" customWidth="1"/>
    <col min="10533" max="10533" width="12.7109375" style="99" customWidth="1"/>
    <col min="10534" max="10534" width="14.85546875" style="99" customWidth="1"/>
    <col min="10535" max="10535" width="12.7109375" style="99" customWidth="1"/>
    <col min="10536" max="10536" width="12.42578125" style="99" customWidth="1"/>
    <col min="10537" max="10537" width="13.140625" style="99" customWidth="1"/>
    <col min="10538" max="10539" width="12.42578125" style="99" customWidth="1"/>
    <col min="10540" max="10543" width="12.7109375" style="99" customWidth="1"/>
    <col min="10544" max="10544" width="14.85546875" style="99" customWidth="1"/>
    <col min="10545" max="10545" width="12.7109375" style="99" customWidth="1"/>
    <col min="10546" max="10546" width="14.85546875" style="99" customWidth="1"/>
    <col min="10547" max="10550" width="12.7109375" style="99" customWidth="1"/>
    <col min="10551" max="10551" width="14.85546875" style="99" customWidth="1"/>
    <col min="10552" max="10553" width="12.7109375" style="99" customWidth="1"/>
    <col min="10554" max="10554" width="14.85546875" style="99" customWidth="1"/>
    <col min="10555" max="10555" width="12.7109375" style="99" customWidth="1"/>
    <col min="10556" max="10570" width="0" style="99" hidden="1"/>
    <col min="10571" max="10571" width="9.140625" style="99" customWidth="1"/>
    <col min="10572" max="10572" width="12" style="99" customWidth="1"/>
    <col min="10573" max="10573" width="66.28515625" style="99" customWidth="1"/>
    <col min="10574" max="10580" width="0" style="99" hidden="1" customWidth="1"/>
    <col min="10581" max="10581" width="15.140625" style="99" customWidth="1"/>
    <col min="10582" max="10582" width="0" style="99" hidden="1" customWidth="1"/>
    <col min="10583" max="10583" width="16.5703125" style="99" customWidth="1"/>
    <col min="10584" max="10587" width="0" style="99" hidden="1" customWidth="1"/>
    <col min="10588" max="10772" width="9.140625" style="99" customWidth="1"/>
    <col min="10773" max="10773" width="68.28515625" style="99" customWidth="1"/>
    <col min="10774" max="10782" width="0" style="99" hidden="1" customWidth="1"/>
    <col min="10783" max="10785" width="14.85546875" style="99" customWidth="1"/>
    <col min="10786" max="10788" width="0" style="99" hidden="1" customWidth="1"/>
    <col min="10789" max="10789" width="12.7109375" style="99" customWidth="1"/>
    <col min="10790" max="10790" width="14.85546875" style="99" customWidth="1"/>
    <col min="10791" max="10791" width="12.7109375" style="99" customWidth="1"/>
    <col min="10792" max="10792" width="12.42578125" style="99" customWidth="1"/>
    <col min="10793" max="10793" width="13.140625" style="99" customWidth="1"/>
    <col min="10794" max="10795" width="12.42578125" style="99" customWidth="1"/>
    <col min="10796" max="10799" width="12.7109375" style="99" customWidth="1"/>
    <col min="10800" max="10800" width="14.85546875" style="99" customWidth="1"/>
    <col min="10801" max="10801" width="12.7109375" style="99" customWidth="1"/>
    <col min="10802" max="10802" width="14.85546875" style="99" customWidth="1"/>
    <col min="10803" max="10806" width="12.7109375" style="99" customWidth="1"/>
    <col min="10807" max="10807" width="14.85546875" style="99" customWidth="1"/>
    <col min="10808" max="10809" width="12.7109375" style="99" customWidth="1"/>
    <col min="10810" max="10810" width="14.85546875" style="99" customWidth="1"/>
    <col min="10811" max="10811" width="12.7109375" style="99" customWidth="1"/>
    <col min="10812" max="10826" width="0" style="99" hidden="1"/>
    <col min="10827" max="10827" width="9.140625" style="99" customWidth="1"/>
    <col min="10828" max="10828" width="12" style="99" customWidth="1"/>
    <col min="10829" max="10829" width="66.28515625" style="99" customWidth="1"/>
    <col min="10830" max="10836" width="0" style="99" hidden="1" customWidth="1"/>
    <col min="10837" max="10837" width="15.140625" style="99" customWidth="1"/>
    <col min="10838" max="10838" width="0" style="99" hidden="1" customWidth="1"/>
    <col min="10839" max="10839" width="16.5703125" style="99" customWidth="1"/>
    <col min="10840" max="10843" width="0" style="99" hidden="1" customWidth="1"/>
    <col min="10844" max="11028" width="9.140625" style="99" customWidth="1"/>
    <col min="11029" max="11029" width="68.28515625" style="99" customWidth="1"/>
    <col min="11030" max="11038" width="0" style="99" hidden="1" customWidth="1"/>
    <col min="11039" max="11041" width="14.85546875" style="99" customWidth="1"/>
    <col min="11042" max="11044" width="0" style="99" hidden="1" customWidth="1"/>
    <col min="11045" max="11045" width="12.7109375" style="99" customWidth="1"/>
    <col min="11046" max="11046" width="14.85546875" style="99" customWidth="1"/>
    <col min="11047" max="11047" width="12.7109375" style="99" customWidth="1"/>
    <col min="11048" max="11048" width="12.42578125" style="99" customWidth="1"/>
    <col min="11049" max="11049" width="13.140625" style="99" customWidth="1"/>
    <col min="11050" max="11051" width="12.42578125" style="99" customWidth="1"/>
    <col min="11052" max="11055" width="12.7109375" style="99" customWidth="1"/>
    <col min="11056" max="11056" width="14.85546875" style="99" customWidth="1"/>
    <col min="11057" max="11057" width="12.7109375" style="99" customWidth="1"/>
    <col min="11058" max="11058" width="14.85546875" style="99" customWidth="1"/>
    <col min="11059" max="11062" width="12.7109375" style="99" customWidth="1"/>
    <col min="11063" max="11063" width="14.85546875" style="99" customWidth="1"/>
    <col min="11064" max="11065" width="12.7109375" style="99" customWidth="1"/>
    <col min="11066" max="11066" width="14.85546875" style="99" customWidth="1"/>
    <col min="11067" max="11067" width="12.7109375" style="99" customWidth="1"/>
    <col min="11068" max="11082" width="0" style="99" hidden="1"/>
    <col min="11083" max="11083" width="9.140625" style="99" customWidth="1"/>
    <col min="11084" max="11084" width="12" style="99" customWidth="1"/>
    <col min="11085" max="11085" width="66.28515625" style="99" customWidth="1"/>
    <col min="11086" max="11092" width="0" style="99" hidden="1" customWidth="1"/>
    <col min="11093" max="11093" width="15.140625" style="99" customWidth="1"/>
    <col min="11094" max="11094" width="0" style="99" hidden="1" customWidth="1"/>
    <col min="11095" max="11095" width="16.5703125" style="99" customWidth="1"/>
    <col min="11096" max="11099" width="0" style="99" hidden="1" customWidth="1"/>
    <col min="11100" max="11284" width="9.140625" style="99" customWidth="1"/>
    <col min="11285" max="11285" width="68.28515625" style="99" customWidth="1"/>
    <col min="11286" max="11294" width="0" style="99" hidden="1" customWidth="1"/>
    <col min="11295" max="11297" width="14.85546875" style="99" customWidth="1"/>
    <col min="11298" max="11300" width="0" style="99" hidden="1" customWidth="1"/>
    <col min="11301" max="11301" width="12.7109375" style="99" customWidth="1"/>
    <col min="11302" max="11302" width="14.85546875" style="99" customWidth="1"/>
    <col min="11303" max="11303" width="12.7109375" style="99" customWidth="1"/>
    <col min="11304" max="11304" width="12.42578125" style="99" customWidth="1"/>
    <col min="11305" max="11305" width="13.140625" style="99" customWidth="1"/>
    <col min="11306" max="11307" width="12.42578125" style="99" customWidth="1"/>
    <col min="11308" max="11311" width="12.7109375" style="99" customWidth="1"/>
    <col min="11312" max="11312" width="14.85546875" style="99" customWidth="1"/>
    <col min="11313" max="11313" width="12.7109375" style="99" customWidth="1"/>
    <col min="11314" max="11314" width="14.85546875" style="99" customWidth="1"/>
    <col min="11315" max="11318" width="12.7109375" style="99" customWidth="1"/>
    <col min="11319" max="11319" width="14.85546875" style="99" customWidth="1"/>
    <col min="11320" max="11321" width="12.7109375" style="99" customWidth="1"/>
    <col min="11322" max="11322" width="14.85546875" style="99" customWidth="1"/>
    <col min="11323" max="11323" width="12.7109375" style="99" customWidth="1"/>
    <col min="11324" max="11338" width="0" style="99" hidden="1"/>
    <col min="11339" max="11339" width="9.140625" style="99" customWidth="1"/>
    <col min="11340" max="11340" width="12" style="99" customWidth="1"/>
    <col min="11341" max="11341" width="66.28515625" style="99" customWidth="1"/>
    <col min="11342" max="11348" width="0" style="99" hidden="1" customWidth="1"/>
    <col min="11349" max="11349" width="15.140625" style="99" customWidth="1"/>
    <col min="11350" max="11350" width="0" style="99" hidden="1" customWidth="1"/>
    <col min="11351" max="11351" width="16.5703125" style="99" customWidth="1"/>
    <col min="11352" max="11355" width="0" style="99" hidden="1" customWidth="1"/>
    <col min="11356" max="11540" width="9.140625" style="99" customWidth="1"/>
    <col min="11541" max="11541" width="68.28515625" style="99" customWidth="1"/>
    <col min="11542" max="11550" width="0" style="99" hidden="1" customWidth="1"/>
    <col min="11551" max="11553" width="14.85546875" style="99" customWidth="1"/>
    <col min="11554" max="11556" width="0" style="99" hidden="1" customWidth="1"/>
    <col min="11557" max="11557" width="12.7109375" style="99" customWidth="1"/>
    <col min="11558" max="11558" width="14.85546875" style="99" customWidth="1"/>
    <col min="11559" max="11559" width="12.7109375" style="99" customWidth="1"/>
    <col min="11560" max="11560" width="12.42578125" style="99" customWidth="1"/>
    <col min="11561" max="11561" width="13.140625" style="99" customWidth="1"/>
    <col min="11562" max="11563" width="12.42578125" style="99" customWidth="1"/>
    <col min="11564" max="11567" width="12.7109375" style="99" customWidth="1"/>
    <col min="11568" max="11568" width="14.85546875" style="99" customWidth="1"/>
    <col min="11569" max="11569" width="12.7109375" style="99" customWidth="1"/>
    <col min="11570" max="11570" width="14.85546875" style="99" customWidth="1"/>
    <col min="11571" max="11574" width="12.7109375" style="99" customWidth="1"/>
    <col min="11575" max="11575" width="14.85546875" style="99" customWidth="1"/>
    <col min="11576" max="11577" width="12.7109375" style="99" customWidth="1"/>
    <col min="11578" max="11578" width="14.85546875" style="99" customWidth="1"/>
    <col min="11579" max="11579" width="12.7109375" style="99" customWidth="1"/>
    <col min="11580" max="11594" width="0" style="99" hidden="1"/>
    <col min="11595" max="11595" width="9.140625" style="99" customWidth="1"/>
    <col min="11596" max="11596" width="12" style="99" customWidth="1"/>
    <col min="11597" max="11597" width="66.28515625" style="99" customWidth="1"/>
    <col min="11598" max="11604" width="0" style="99" hidden="1" customWidth="1"/>
    <col min="11605" max="11605" width="15.140625" style="99" customWidth="1"/>
    <col min="11606" max="11606" width="0" style="99" hidden="1" customWidth="1"/>
    <col min="11607" max="11607" width="16.5703125" style="99" customWidth="1"/>
    <col min="11608" max="11611" width="0" style="99" hidden="1" customWidth="1"/>
    <col min="11612" max="11796" width="9.140625" style="99" customWidth="1"/>
    <col min="11797" max="11797" width="68.28515625" style="99" customWidth="1"/>
    <col min="11798" max="11806" width="0" style="99" hidden="1" customWidth="1"/>
    <col min="11807" max="11809" width="14.85546875" style="99" customWidth="1"/>
    <col min="11810" max="11812" width="0" style="99" hidden="1" customWidth="1"/>
    <col min="11813" max="11813" width="12.7109375" style="99" customWidth="1"/>
    <col min="11814" max="11814" width="14.85546875" style="99" customWidth="1"/>
    <col min="11815" max="11815" width="12.7109375" style="99" customWidth="1"/>
    <col min="11816" max="11816" width="12.42578125" style="99" customWidth="1"/>
    <col min="11817" max="11817" width="13.140625" style="99" customWidth="1"/>
    <col min="11818" max="11819" width="12.42578125" style="99" customWidth="1"/>
    <col min="11820" max="11823" width="12.7109375" style="99" customWidth="1"/>
    <col min="11824" max="11824" width="14.85546875" style="99" customWidth="1"/>
    <col min="11825" max="11825" width="12.7109375" style="99" customWidth="1"/>
    <col min="11826" max="11826" width="14.85546875" style="99" customWidth="1"/>
    <col min="11827" max="11830" width="12.7109375" style="99" customWidth="1"/>
    <col min="11831" max="11831" width="14.85546875" style="99" customWidth="1"/>
    <col min="11832" max="11833" width="12.7109375" style="99" customWidth="1"/>
    <col min="11834" max="11834" width="14.85546875" style="99" customWidth="1"/>
    <col min="11835" max="11835" width="12.7109375" style="99" customWidth="1"/>
    <col min="11836" max="11850" width="0" style="99" hidden="1"/>
    <col min="11851" max="11851" width="9.140625" style="99" customWidth="1"/>
    <col min="11852" max="11852" width="12" style="99" customWidth="1"/>
    <col min="11853" max="11853" width="66.28515625" style="99" customWidth="1"/>
    <col min="11854" max="11860" width="0" style="99" hidden="1" customWidth="1"/>
    <col min="11861" max="11861" width="15.140625" style="99" customWidth="1"/>
    <col min="11862" max="11862" width="0" style="99" hidden="1" customWidth="1"/>
    <col min="11863" max="11863" width="16.5703125" style="99" customWidth="1"/>
    <col min="11864" max="11867" width="0" style="99" hidden="1" customWidth="1"/>
    <col min="11868" max="12052" width="9.140625" style="99" customWidth="1"/>
    <col min="12053" max="12053" width="68.28515625" style="99" customWidth="1"/>
    <col min="12054" max="12062" width="0" style="99" hidden="1" customWidth="1"/>
    <col min="12063" max="12065" width="14.85546875" style="99" customWidth="1"/>
    <col min="12066" max="12068" width="0" style="99" hidden="1" customWidth="1"/>
    <col min="12069" max="12069" width="12.7109375" style="99" customWidth="1"/>
    <col min="12070" max="12070" width="14.85546875" style="99" customWidth="1"/>
    <col min="12071" max="12071" width="12.7109375" style="99" customWidth="1"/>
    <col min="12072" max="12072" width="12.42578125" style="99" customWidth="1"/>
    <col min="12073" max="12073" width="13.140625" style="99" customWidth="1"/>
    <col min="12074" max="12075" width="12.42578125" style="99" customWidth="1"/>
    <col min="12076" max="12079" width="12.7109375" style="99" customWidth="1"/>
    <col min="12080" max="12080" width="14.85546875" style="99" customWidth="1"/>
    <col min="12081" max="12081" width="12.7109375" style="99" customWidth="1"/>
    <col min="12082" max="12082" width="14.85546875" style="99" customWidth="1"/>
    <col min="12083" max="12086" width="12.7109375" style="99" customWidth="1"/>
    <col min="12087" max="12087" width="14.85546875" style="99" customWidth="1"/>
    <col min="12088" max="12089" width="12.7109375" style="99" customWidth="1"/>
    <col min="12090" max="12090" width="14.85546875" style="99" customWidth="1"/>
    <col min="12091" max="12091" width="12.7109375" style="99" customWidth="1"/>
    <col min="12092" max="12106" width="0" style="99" hidden="1"/>
    <col min="12107" max="12107" width="9.140625" style="99" customWidth="1"/>
    <col min="12108" max="12108" width="12" style="99" customWidth="1"/>
    <col min="12109" max="12109" width="66.28515625" style="99" customWidth="1"/>
    <col min="12110" max="12116" width="0" style="99" hidden="1" customWidth="1"/>
    <col min="12117" max="12117" width="15.140625" style="99" customWidth="1"/>
    <col min="12118" max="12118" width="0" style="99" hidden="1" customWidth="1"/>
    <col min="12119" max="12119" width="16.5703125" style="99" customWidth="1"/>
    <col min="12120" max="12123" width="0" style="99" hidden="1" customWidth="1"/>
    <col min="12124" max="12308" width="9.140625" style="99" customWidth="1"/>
    <col min="12309" max="12309" width="68.28515625" style="99" customWidth="1"/>
    <col min="12310" max="12318" width="0" style="99" hidden="1" customWidth="1"/>
    <col min="12319" max="12321" width="14.85546875" style="99" customWidth="1"/>
    <col min="12322" max="12324" width="0" style="99" hidden="1" customWidth="1"/>
    <col min="12325" max="12325" width="12.7109375" style="99" customWidth="1"/>
    <col min="12326" max="12326" width="14.85546875" style="99" customWidth="1"/>
    <col min="12327" max="12327" width="12.7109375" style="99" customWidth="1"/>
    <col min="12328" max="12328" width="12.42578125" style="99" customWidth="1"/>
    <col min="12329" max="12329" width="13.140625" style="99" customWidth="1"/>
    <col min="12330" max="12331" width="12.42578125" style="99" customWidth="1"/>
    <col min="12332" max="12335" width="12.7109375" style="99" customWidth="1"/>
    <col min="12336" max="12336" width="14.85546875" style="99" customWidth="1"/>
    <col min="12337" max="12337" width="12.7109375" style="99" customWidth="1"/>
    <col min="12338" max="12338" width="14.85546875" style="99" customWidth="1"/>
    <col min="12339" max="12342" width="12.7109375" style="99" customWidth="1"/>
    <col min="12343" max="12343" width="14.85546875" style="99" customWidth="1"/>
    <col min="12344" max="12345" width="12.7109375" style="99" customWidth="1"/>
    <col min="12346" max="12346" width="14.85546875" style="99" customWidth="1"/>
    <col min="12347" max="12347" width="12.7109375" style="99" customWidth="1"/>
    <col min="12348" max="12362" width="0" style="99" hidden="1"/>
    <col min="12363" max="12363" width="9.140625" style="99" customWidth="1"/>
    <col min="12364" max="12364" width="12" style="99" customWidth="1"/>
    <col min="12365" max="12365" width="66.28515625" style="99" customWidth="1"/>
    <col min="12366" max="12372" width="0" style="99" hidden="1" customWidth="1"/>
    <col min="12373" max="12373" width="15.140625" style="99" customWidth="1"/>
    <col min="12374" max="12374" width="0" style="99" hidden="1" customWidth="1"/>
    <col min="12375" max="12375" width="16.5703125" style="99" customWidth="1"/>
    <col min="12376" max="12379" width="0" style="99" hidden="1" customWidth="1"/>
    <col min="12380" max="12564" width="9.140625" style="99" customWidth="1"/>
    <col min="12565" max="12565" width="68.28515625" style="99" customWidth="1"/>
    <col min="12566" max="12574" width="0" style="99" hidden="1" customWidth="1"/>
    <col min="12575" max="12577" width="14.85546875" style="99" customWidth="1"/>
    <col min="12578" max="12580" width="0" style="99" hidden="1" customWidth="1"/>
    <col min="12581" max="12581" width="12.7109375" style="99" customWidth="1"/>
    <col min="12582" max="12582" width="14.85546875" style="99" customWidth="1"/>
    <col min="12583" max="12583" width="12.7109375" style="99" customWidth="1"/>
    <col min="12584" max="12584" width="12.42578125" style="99" customWidth="1"/>
    <col min="12585" max="12585" width="13.140625" style="99" customWidth="1"/>
    <col min="12586" max="12587" width="12.42578125" style="99" customWidth="1"/>
    <col min="12588" max="12591" width="12.7109375" style="99" customWidth="1"/>
    <col min="12592" max="12592" width="14.85546875" style="99" customWidth="1"/>
    <col min="12593" max="12593" width="12.7109375" style="99" customWidth="1"/>
    <col min="12594" max="12594" width="14.85546875" style="99" customWidth="1"/>
    <col min="12595" max="12598" width="12.7109375" style="99" customWidth="1"/>
    <col min="12599" max="12599" width="14.85546875" style="99" customWidth="1"/>
    <col min="12600" max="12601" width="12.7109375" style="99" customWidth="1"/>
    <col min="12602" max="12602" width="14.85546875" style="99" customWidth="1"/>
    <col min="12603" max="12603" width="12.7109375" style="99" customWidth="1"/>
    <col min="12604" max="12618" width="0" style="99" hidden="1"/>
    <col min="12619" max="12619" width="9.140625" style="99" customWidth="1"/>
    <col min="12620" max="12620" width="12" style="99" customWidth="1"/>
    <col min="12621" max="12621" width="66.28515625" style="99" customWidth="1"/>
    <col min="12622" max="12628" width="0" style="99" hidden="1" customWidth="1"/>
    <col min="12629" max="12629" width="15.140625" style="99" customWidth="1"/>
    <col min="12630" max="12630" width="0" style="99" hidden="1" customWidth="1"/>
    <col min="12631" max="12631" width="16.5703125" style="99" customWidth="1"/>
    <col min="12632" max="12635" width="0" style="99" hidden="1" customWidth="1"/>
    <col min="12636" max="12820" width="9.140625" style="99" customWidth="1"/>
    <col min="12821" max="12821" width="68.28515625" style="99" customWidth="1"/>
    <col min="12822" max="12830" width="0" style="99" hidden="1" customWidth="1"/>
    <col min="12831" max="12833" width="14.85546875" style="99" customWidth="1"/>
    <col min="12834" max="12836" width="0" style="99" hidden="1" customWidth="1"/>
    <col min="12837" max="12837" width="12.7109375" style="99" customWidth="1"/>
    <col min="12838" max="12838" width="14.85546875" style="99" customWidth="1"/>
    <col min="12839" max="12839" width="12.7109375" style="99" customWidth="1"/>
    <col min="12840" max="12840" width="12.42578125" style="99" customWidth="1"/>
    <col min="12841" max="12841" width="13.140625" style="99" customWidth="1"/>
    <col min="12842" max="12843" width="12.42578125" style="99" customWidth="1"/>
    <col min="12844" max="12847" width="12.7109375" style="99" customWidth="1"/>
    <col min="12848" max="12848" width="14.85546875" style="99" customWidth="1"/>
    <col min="12849" max="12849" width="12.7109375" style="99" customWidth="1"/>
    <col min="12850" max="12850" width="14.85546875" style="99" customWidth="1"/>
    <col min="12851" max="12854" width="12.7109375" style="99" customWidth="1"/>
    <col min="12855" max="12855" width="14.85546875" style="99" customWidth="1"/>
    <col min="12856" max="12857" width="12.7109375" style="99" customWidth="1"/>
    <col min="12858" max="12858" width="14.85546875" style="99" customWidth="1"/>
    <col min="12859" max="12859" width="12.7109375" style="99" customWidth="1"/>
    <col min="12860" max="12874" width="0" style="99" hidden="1"/>
    <col min="12875" max="12875" width="9.140625" style="99" customWidth="1"/>
    <col min="12876" max="12876" width="12" style="99" customWidth="1"/>
    <col min="12877" max="12877" width="66.28515625" style="99" customWidth="1"/>
    <col min="12878" max="12884" width="0" style="99" hidden="1" customWidth="1"/>
    <col min="12885" max="12885" width="15.140625" style="99" customWidth="1"/>
    <col min="12886" max="12886" width="0" style="99" hidden="1" customWidth="1"/>
    <col min="12887" max="12887" width="16.5703125" style="99" customWidth="1"/>
    <col min="12888" max="12891" width="0" style="99" hidden="1" customWidth="1"/>
    <col min="12892" max="13076" width="9.140625" style="99" customWidth="1"/>
    <col min="13077" max="13077" width="68.28515625" style="99" customWidth="1"/>
    <col min="13078" max="13086" width="0" style="99" hidden="1" customWidth="1"/>
    <col min="13087" max="13089" width="14.85546875" style="99" customWidth="1"/>
    <col min="13090" max="13092" width="0" style="99" hidden="1" customWidth="1"/>
    <col min="13093" max="13093" width="12.7109375" style="99" customWidth="1"/>
    <col min="13094" max="13094" width="14.85546875" style="99" customWidth="1"/>
    <col min="13095" max="13095" width="12.7109375" style="99" customWidth="1"/>
    <col min="13096" max="13096" width="12.42578125" style="99" customWidth="1"/>
    <col min="13097" max="13097" width="13.140625" style="99" customWidth="1"/>
    <col min="13098" max="13099" width="12.42578125" style="99" customWidth="1"/>
    <col min="13100" max="13103" width="12.7109375" style="99" customWidth="1"/>
    <col min="13104" max="13104" width="14.85546875" style="99" customWidth="1"/>
    <col min="13105" max="13105" width="12.7109375" style="99" customWidth="1"/>
    <col min="13106" max="13106" width="14.85546875" style="99" customWidth="1"/>
    <col min="13107" max="13110" width="12.7109375" style="99" customWidth="1"/>
    <col min="13111" max="13111" width="14.85546875" style="99" customWidth="1"/>
    <col min="13112" max="13113" width="12.7109375" style="99" customWidth="1"/>
    <col min="13114" max="13114" width="14.85546875" style="99" customWidth="1"/>
    <col min="13115" max="13115" width="12.7109375" style="99" customWidth="1"/>
    <col min="13116" max="13130" width="0" style="99" hidden="1"/>
    <col min="13131" max="13131" width="9.140625" style="99" customWidth="1"/>
    <col min="13132" max="13132" width="12" style="99" customWidth="1"/>
    <col min="13133" max="13133" width="66.28515625" style="99" customWidth="1"/>
    <col min="13134" max="13140" width="0" style="99" hidden="1" customWidth="1"/>
    <col min="13141" max="13141" width="15.140625" style="99" customWidth="1"/>
    <col min="13142" max="13142" width="0" style="99" hidden="1" customWidth="1"/>
    <col min="13143" max="13143" width="16.5703125" style="99" customWidth="1"/>
    <col min="13144" max="13147" width="0" style="99" hidden="1" customWidth="1"/>
    <col min="13148" max="13332" width="9.140625" style="99" customWidth="1"/>
    <col min="13333" max="13333" width="68.28515625" style="99" customWidth="1"/>
    <col min="13334" max="13342" width="0" style="99" hidden="1" customWidth="1"/>
    <col min="13343" max="13345" width="14.85546875" style="99" customWidth="1"/>
    <col min="13346" max="13348" width="0" style="99" hidden="1" customWidth="1"/>
    <col min="13349" max="13349" width="12.7109375" style="99" customWidth="1"/>
    <col min="13350" max="13350" width="14.85546875" style="99" customWidth="1"/>
    <col min="13351" max="13351" width="12.7109375" style="99" customWidth="1"/>
    <col min="13352" max="13352" width="12.42578125" style="99" customWidth="1"/>
    <col min="13353" max="13353" width="13.140625" style="99" customWidth="1"/>
    <col min="13354" max="13355" width="12.42578125" style="99" customWidth="1"/>
    <col min="13356" max="13359" width="12.7109375" style="99" customWidth="1"/>
    <col min="13360" max="13360" width="14.85546875" style="99" customWidth="1"/>
    <col min="13361" max="13361" width="12.7109375" style="99" customWidth="1"/>
    <col min="13362" max="13362" width="14.85546875" style="99" customWidth="1"/>
    <col min="13363" max="13366" width="12.7109375" style="99" customWidth="1"/>
    <col min="13367" max="13367" width="14.85546875" style="99" customWidth="1"/>
    <col min="13368" max="13369" width="12.7109375" style="99" customWidth="1"/>
    <col min="13370" max="13370" width="14.85546875" style="99" customWidth="1"/>
    <col min="13371" max="13371" width="12.7109375" style="99" customWidth="1"/>
    <col min="13372" max="13386" width="0" style="99" hidden="1"/>
    <col min="13387" max="13387" width="9.140625" style="99" customWidth="1"/>
    <col min="13388" max="13388" width="12" style="99" customWidth="1"/>
    <col min="13389" max="13389" width="66.28515625" style="99" customWidth="1"/>
    <col min="13390" max="13396" width="0" style="99" hidden="1" customWidth="1"/>
    <col min="13397" max="13397" width="15.140625" style="99" customWidth="1"/>
    <col min="13398" max="13398" width="0" style="99" hidden="1" customWidth="1"/>
    <col min="13399" max="13399" width="16.5703125" style="99" customWidth="1"/>
    <col min="13400" max="13403" width="0" style="99" hidden="1" customWidth="1"/>
    <col min="13404" max="13588" width="9.140625" style="99" customWidth="1"/>
    <col min="13589" max="13589" width="68.28515625" style="99" customWidth="1"/>
    <col min="13590" max="13598" width="0" style="99" hidden="1" customWidth="1"/>
    <col min="13599" max="13601" width="14.85546875" style="99" customWidth="1"/>
    <col min="13602" max="13604" width="0" style="99" hidden="1" customWidth="1"/>
    <col min="13605" max="13605" width="12.7109375" style="99" customWidth="1"/>
    <col min="13606" max="13606" width="14.85546875" style="99" customWidth="1"/>
    <col min="13607" max="13607" width="12.7109375" style="99" customWidth="1"/>
    <col min="13608" max="13608" width="12.42578125" style="99" customWidth="1"/>
    <col min="13609" max="13609" width="13.140625" style="99" customWidth="1"/>
    <col min="13610" max="13611" width="12.42578125" style="99" customWidth="1"/>
    <col min="13612" max="13615" width="12.7109375" style="99" customWidth="1"/>
    <col min="13616" max="13616" width="14.85546875" style="99" customWidth="1"/>
    <col min="13617" max="13617" width="12.7109375" style="99" customWidth="1"/>
    <col min="13618" max="13618" width="14.85546875" style="99" customWidth="1"/>
    <col min="13619" max="13622" width="12.7109375" style="99" customWidth="1"/>
    <col min="13623" max="13623" width="14.85546875" style="99" customWidth="1"/>
    <col min="13624" max="13625" width="12.7109375" style="99" customWidth="1"/>
    <col min="13626" max="13626" width="14.85546875" style="99" customWidth="1"/>
    <col min="13627" max="13627" width="12.7109375" style="99" customWidth="1"/>
    <col min="13628" max="13642" width="0" style="99" hidden="1"/>
    <col min="13643" max="13643" width="9.140625" style="99" customWidth="1"/>
    <col min="13644" max="13644" width="12" style="99" customWidth="1"/>
    <col min="13645" max="13645" width="66.28515625" style="99" customWidth="1"/>
    <col min="13646" max="13652" width="0" style="99" hidden="1" customWidth="1"/>
    <col min="13653" max="13653" width="15.140625" style="99" customWidth="1"/>
    <col min="13654" max="13654" width="0" style="99" hidden="1" customWidth="1"/>
    <col min="13655" max="13655" width="16.5703125" style="99" customWidth="1"/>
    <col min="13656" max="13659" width="0" style="99" hidden="1" customWidth="1"/>
    <col min="13660" max="13844" width="9.140625" style="99" customWidth="1"/>
    <col min="13845" max="13845" width="68.28515625" style="99" customWidth="1"/>
    <col min="13846" max="13854" width="0" style="99" hidden="1" customWidth="1"/>
    <col min="13855" max="13857" width="14.85546875" style="99" customWidth="1"/>
    <col min="13858" max="13860" width="0" style="99" hidden="1" customWidth="1"/>
    <col min="13861" max="13861" width="12.7109375" style="99" customWidth="1"/>
    <col min="13862" max="13862" width="14.85546875" style="99" customWidth="1"/>
    <col min="13863" max="13863" width="12.7109375" style="99" customWidth="1"/>
    <col min="13864" max="13864" width="12.42578125" style="99" customWidth="1"/>
    <col min="13865" max="13865" width="13.140625" style="99" customWidth="1"/>
    <col min="13866" max="13867" width="12.42578125" style="99" customWidth="1"/>
    <col min="13868" max="13871" width="12.7109375" style="99" customWidth="1"/>
    <col min="13872" max="13872" width="14.85546875" style="99" customWidth="1"/>
    <col min="13873" max="13873" width="12.7109375" style="99" customWidth="1"/>
    <col min="13874" max="13874" width="14.85546875" style="99" customWidth="1"/>
    <col min="13875" max="13878" width="12.7109375" style="99" customWidth="1"/>
    <col min="13879" max="13879" width="14.85546875" style="99" customWidth="1"/>
    <col min="13880" max="13881" width="12.7109375" style="99" customWidth="1"/>
    <col min="13882" max="13882" width="14.85546875" style="99" customWidth="1"/>
    <col min="13883" max="13883" width="12.7109375" style="99" customWidth="1"/>
    <col min="13884" max="13898" width="0" style="99" hidden="1"/>
    <col min="13899" max="13899" width="9.140625" style="99" customWidth="1"/>
    <col min="13900" max="13900" width="12" style="99" customWidth="1"/>
    <col min="13901" max="13901" width="66.28515625" style="99" customWidth="1"/>
    <col min="13902" max="13908" width="0" style="99" hidden="1" customWidth="1"/>
    <col min="13909" max="13909" width="15.140625" style="99" customWidth="1"/>
    <col min="13910" max="13910" width="0" style="99" hidden="1" customWidth="1"/>
    <col min="13911" max="13911" width="16.5703125" style="99" customWidth="1"/>
    <col min="13912" max="13915" width="0" style="99" hidden="1" customWidth="1"/>
    <col min="13916" max="14100" width="9.140625" style="99" customWidth="1"/>
    <col min="14101" max="14101" width="68.28515625" style="99" customWidth="1"/>
    <col min="14102" max="14110" width="0" style="99" hidden="1" customWidth="1"/>
    <col min="14111" max="14113" width="14.85546875" style="99" customWidth="1"/>
    <col min="14114" max="14116" width="0" style="99" hidden="1" customWidth="1"/>
    <col min="14117" max="14117" width="12.7109375" style="99" customWidth="1"/>
    <col min="14118" max="14118" width="14.85546875" style="99" customWidth="1"/>
    <col min="14119" max="14119" width="12.7109375" style="99" customWidth="1"/>
    <col min="14120" max="14120" width="12.42578125" style="99" customWidth="1"/>
    <col min="14121" max="14121" width="13.140625" style="99" customWidth="1"/>
    <col min="14122" max="14123" width="12.42578125" style="99" customWidth="1"/>
    <col min="14124" max="14127" width="12.7109375" style="99" customWidth="1"/>
    <col min="14128" max="14128" width="14.85546875" style="99" customWidth="1"/>
    <col min="14129" max="14129" width="12.7109375" style="99" customWidth="1"/>
    <col min="14130" max="14130" width="14.85546875" style="99" customWidth="1"/>
    <col min="14131" max="14134" width="12.7109375" style="99" customWidth="1"/>
    <col min="14135" max="14135" width="14.85546875" style="99" customWidth="1"/>
    <col min="14136" max="14137" width="12.7109375" style="99" customWidth="1"/>
    <col min="14138" max="14138" width="14.85546875" style="99" customWidth="1"/>
    <col min="14139" max="14139" width="12.7109375" style="99" customWidth="1"/>
    <col min="14140" max="14154" width="0" style="99" hidden="1"/>
    <col min="14155" max="14155" width="9.140625" style="99" customWidth="1"/>
    <col min="14156" max="14156" width="12" style="99" customWidth="1"/>
    <col min="14157" max="14157" width="66.28515625" style="99" customWidth="1"/>
    <col min="14158" max="14164" width="0" style="99" hidden="1" customWidth="1"/>
    <col min="14165" max="14165" width="15.140625" style="99" customWidth="1"/>
    <col min="14166" max="14166" width="0" style="99" hidden="1" customWidth="1"/>
    <col min="14167" max="14167" width="16.5703125" style="99" customWidth="1"/>
    <col min="14168" max="14171" width="0" style="99" hidden="1" customWidth="1"/>
    <col min="14172" max="14356" width="9.140625" style="99" customWidth="1"/>
    <col min="14357" max="14357" width="68.28515625" style="99" customWidth="1"/>
    <col min="14358" max="14366" width="0" style="99" hidden="1" customWidth="1"/>
    <col min="14367" max="14369" width="14.85546875" style="99" customWidth="1"/>
    <col min="14370" max="14372" width="0" style="99" hidden="1" customWidth="1"/>
    <col min="14373" max="14373" width="12.7109375" style="99" customWidth="1"/>
    <col min="14374" max="14374" width="14.85546875" style="99" customWidth="1"/>
    <col min="14375" max="14375" width="12.7109375" style="99" customWidth="1"/>
    <col min="14376" max="14376" width="12.42578125" style="99" customWidth="1"/>
    <col min="14377" max="14377" width="13.140625" style="99" customWidth="1"/>
    <col min="14378" max="14379" width="12.42578125" style="99" customWidth="1"/>
    <col min="14380" max="14383" width="12.7109375" style="99" customWidth="1"/>
    <col min="14384" max="14384" width="14.85546875" style="99" customWidth="1"/>
    <col min="14385" max="14385" width="12.7109375" style="99" customWidth="1"/>
    <col min="14386" max="14386" width="14.85546875" style="99" customWidth="1"/>
    <col min="14387" max="14390" width="12.7109375" style="99" customWidth="1"/>
    <col min="14391" max="14391" width="14.85546875" style="99" customWidth="1"/>
    <col min="14392" max="14393" width="12.7109375" style="99" customWidth="1"/>
    <col min="14394" max="14394" width="14.85546875" style="99" customWidth="1"/>
    <col min="14395" max="14395" width="12.7109375" style="99" customWidth="1"/>
    <col min="14396" max="14410" width="0" style="99" hidden="1"/>
    <col min="14411" max="14411" width="9.140625" style="99" customWidth="1"/>
    <col min="14412" max="14412" width="12" style="99" customWidth="1"/>
    <col min="14413" max="14413" width="66.28515625" style="99" customWidth="1"/>
    <col min="14414" max="14420" width="0" style="99" hidden="1" customWidth="1"/>
    <col min="14421" max="14421" width="15.140625" style="99" customWidth="1"/>
    <col min="14422" max="14422" width="0" style="99" hidden="1" customWidth="1"/>
    <col min="14423" max="14423" width="16.5703125" style="99" customWidth="1"/>
    <col min="14424" max="14427" width="0" style="99" hidden="1" customWidth="1"/>
    <col min="14428" max="14612" width="9.140625" style="99" customWidth="1"/>
    <col min="14613" max="14613" width="68.28515625" style="99" customWidth="1"/>
    <col min="14614" max="14622" width="0" style="99" hidden="1" customWidth="1"/>
    <col min="14623" max="14625" width="14.85546875" style="99" customWidth="1"/>
    <col min="14626" max="14628" width="0" style="99" hidden="1" customWidth="1"/>
    <col min="14629" max="14629" width="12.7109375" style="99" customWidth="1"/>
    <col min="14630" max="14630" width="14.85546875" style="99" customWidth="1"/>
    <col min="14631" max="14631" width="12.7109375" style="99" customWidth="1"/>
    <col min="14632" max="14632" width="12.42578125" style="99" customWidth="1"/>
    <col min="14633" max="14633" width="13.140625" style="99" customWidth="1"/>
    <col min="14634" max="14635" width="12.42578125" style="99" customWidth="1"/>
    <col min="14636" max="14639" width="12.7109375" style="99" customWidth="1"/>
    <col min="14640" max="14640" width="14.85546875" style="99" customWidth="1"/>
    <col min="14641" max="14641" width="12.7109375" style="99" customWidth="1"/>
    <col min="14642" max="14642" width="14.85546875" style="99" customWidth="1"/>
    <col min="14643" max="14646" width="12.7109375" style="99" customWidth="1"/>
    <col min="14647" max="14647" width="14.85546875" style="99" customWidth="1"/>
    <col min="14648" max="14649" width="12.7109375" style="99" customWidth="1"/>
    <col min="14650" max="14650" width="14.85546875" style="99" customWidth="1"/>
    <col min="14651" max="14651" width="12.7109375" style="99" customWidth="1"/>
    <col min="14652" max="14666" width="0" style="99" hidden="1"/>
    <col min="14667" max="14667" width="9.140625" style="99" customWidth="1"/>
    <col min="14668" max="14668" width="12" style="99" customWidth="1"/>
    <col min="14669" max="14669" width="66.28515625" style="99" customWidth="1"/>
    <col min="14670" max="14676" width="0" style="99" hidden="1" customWidth="1"/>
    <col min="14677" max="14677" width="15.140625" style="99" customWidth="1"/>
    <col min="14678" max="14678" width="0" style="99" hidden="1" customWidth="1"/>
    <col min="14679" max="14679" width="16.5703125" style="99" customWidth="1"/>
    <col min="14680" max="14683" width="0" style="99" hidden="1" customWidth="1"/>
    <col min="14684" max="14868" width="9.140625" style="99" customWidth="1"/>
    <col min="14869" max="14869" width="68.28515625" style="99" customWidth="1"/>
    <col min="14870" max="14878" width="0" style="99" hidden="1" customWidth="1"/>
    <col min="14879" max="14881" width="14.85546875" style="99" customWidth="1"/>
    <col min="14882" max="14884" width="0" style="99" hidden="1" customWidth="1"/>
    <col min="14885" max="14885" width="12.7109375" style="99" customWidth="1"/>
    <col min="14886" max="14886" width="14.85546875" style="99" customWidth="1"/>
    <col min="14887" max="14887" width="12.7109375" style="99" customWidth="1"/>
    <col min="14888" max="14888" width="12.42578125" style="99" customWidth="1"/>
    <col min="14889" max="14889" width="13.140625" style="99" customWidth="1"/>
    <col min="14890" max="14891" width="12.42578125" style="99" customWidth="1"/>
    <col min="14892" max="14895" width="12.7109375" style="99" customWidth="1"/>
    <col min="14896" max="14896" width="14.85546875" style="99" customWidth="1"/>
    <col min="14897" max="14897" width="12.7109375" style="99" customWidth="1"/>
    <col min="14898" max="14898" width="14.85546875" style="99" customWidth="1"/>
    <col min="14899" max="14902" width="12.7109375" style="99" customWidth="1"/>
    <col min="14903" max="14903" width="14.85546875" style="99" customWidth="1"/>
    <col min="14904" max="14905" width="12.7109375" style="99" customWidth="1"/>
    <col min="14906" max="14906" width="14.85546875" style="99" customWidth="1"/>
    <col min="14907" max="14907" width="12.7109375" style="99" customWidth="1"/>
    <col min="14908" max="14922" width="0" style="99" hidden="1"/>
    <col min="14923" max="14923" width="9.140625" style="99" customWidth="1"/>
    <col min="14924" max="14924" width="12" style="99" customWidth="1"/>
    <col min="14925" max="14925" width="66.28515625" style="99" customWidth="1"/>
    <col min="14926" max="14932" width="0" style="99" hidden="1" customWidth="1"/>
    <col min="14933" max="14933" width="15.140625" style="99" customWidth="1"/>
    <col min="14934" max="14934" width="0" style="99" hidden="1" customWidth="1"/>
    <col min="14935" max="14935" width="16.5703125" style="99" customWidth="1"/>
    <col min="14936" max="14939" width="0" style="99" hidden="1" customWidth="1"/>
    <col min="14940" max="15124" width="9.140625" style="99" customWidth="1"/>
    <col min="15125" max="15125" width="68.28515625" style="99" customWidth="1"/>
    <col min="15126" max="15134" width="0" style="99" hidden="1" customWidth="1"/>
    <col min="15135" max="15137" width="14.85546875" style="99" customWidth="1"/>
    <col min="15138" max="15140" width="0" style="99" hidden="1" customWidth="1"/>
    <col min="15141" max="15141" width="12.7109375" style="99" customWidth="1"/>
    <col min="15142" max="15142" width="14.85546875" style="99" customWidth="1"/>
    <col min="15143" max="15143" width="12.7109375" style="99" customWidth="1"/>
    <col min="15144" max="15144" width="12.42578125" style="99" customWidth="1"/>
    <col min="15145" max="15145" width="13.140625" style="99" customWidth="1"/>
    <col min="15146" max="15147" width="12.42578125" style="99" customWidth="1"/>
    <col min="15148" max="15151" width="12.7109375" style="99" customWidth="1"/>
    <col min="15152" max="15152" width="14.85546875" style="99" customWidth="1"/>
    <col min="15153" max="15153" width="12.7109375" style="99" customWidth="1"/>
    <col min="15154" max="15154" width="14.85546875" style="99" customWidth="1"/>
    <col min="15155" max="15158" width="12.7109375" style="99" customWidth="1"/>
    <col min="15159" max="15159" width="14.85546875" style="99" customWidth="1"/>
    <col min="15160" max="15161" width="12.7109375" style="99" customWidth="1"/>
    <col min="15162" max="15162" width="14.85546875" style="99" customWidth="1"/>
    <col min="15163" max="15163" width="12.7109375" style="99" customWidth="1"/>
    <col min="15164" max="15178" width="0" style="99" hidden="1"/>
    <col min="15179" max="15179" width="9.140625" style="99" customWidth="1"/>
    <col min="15180" max="15180" width="12" style="99" customWidth="1"/>
    <col min="15181" max="15181" width="66.28515625" style="99" customWidth="1"/>
    <col min="15182" max="15188" width="0" style="99" hidden="1" customWidth="1"/>
    <col min="15189" max="15189" width="15.140625" style="99" customWidth="1"/>
    <col min="15190" max="15190" width="0" style="99" hidden="1" customWidth="1"/>
    <col min="15191" max="15191" width="16.5703125" style="99" customWidth="1"/>
    <col min="15192" max="15195" width="0" style="99" hidden="1" customWidth="1"/>
    <col min="15196" max="15380" width="9.140625" style="99" customWidth="1"/>
    <col min="15381" max="15381" width="68.28515625" style="99" customWidth="1"/>
    <col min="15382" max="15390" width="0" style="99" hidden="1" customWidth="1"/>
    <col min="15391" max="15393" width="14.85546875" style="99" customWidth="1"/>
    <col min="15394" max="15396" width="0" style="99" hidden="1" customWidth="1"/>
    <col min="15397" max="15397" width="12.7109375" style="99" customWidth="1"/>
    <col min="15398" max="15398" width="14.85546875" style="99" customWidth="1"/>
    <col min="15399" max="15399" width="12.7109375" style="99" customWidth="1"/>
    <col min="15400" max="15400" width="12.42578125" style="99" customWidth="1"/>
    <col min="15401" max="15401" width="13.140625" style="99" customWidth="1"/>
    <col min="15402" max="15403" width="12.42578125" style="99" customWidth="1"/>
    <col min="15404" max="15407" width="12.7109375" style="99" customWidth="1"/>
    <col min="15408" max="15408" width="14.85546875" style="99" customWidth="1"/>
    <col min="15409" max="15409" width="12.7109375" style="99" customWidth="1"/>
    <col min="15410" max="15410" width="14.85546875" style="99" customWidth="1"/>
    <col min="15411" max="15414" width="12.7109375" style="99" customWidth="1"/>
    <col min="15415" max="15415" width="14.85546875" style="99" customWidth="1"/>
    <col min="15416" max="15417" width="12.7109375" style="99" customWidth="1"/>
    <col min="15418" max="15418" width="14.85546875" style="99" customWidth="1"/>
    <col min="15419" max="15419" width="12.7109375" style="99" customWidth="1"/>
    <col min="15420" max="15434" width="0" style="99" hidden="1"/>
    <col min="15435" max="15435" width="9.140625" style="99" customWidth="1"/>
    <col min="15436" max="15436" width="12" style="99" customWidth="1"/>
    <col min="15437" max="15437" width="66.28515625" style="99" customWidth="1"/>
    <col min="15438" max="15444" width="0" style="99" hidden="1" customWidth="1"/>
    <col min="15445" max="15445" width="15.140625" style="99" customWidth="1"/>
    <col min="15446" max="15446" width="0" style="99" hidden="1" customWidth="1"/>
    <col min="15447" max="15447" width="16.5703125" style="99" customWidth="1"/>
    <col min="15448" max="15451" width="0" style="99" hidden="1" customWidth="1"/>
    <col min="15452" max="15636" width="9.140625" style="99" customWidth="1"/>
    <col min="15637" max="15637" width="68.28515625" style="99" customWidth="1"/>
    <col min="15638" max="15646" width="0" style="99" hidden="1" customWidth="1"/>
    <col min="15647" max="15649" width="14.85546875" style="99" customWidth="1"/>
    <col min="15650" max="15652" width="0" style="99" hidden="1" customWidth="1"/>
    <col min="15653" max="15653" width="12.7109375" style="99" customWidth="1"/>
    <col min="15654" max="15654" width="14.85546875" style="99" customWidth="1"/>
    <col min="15655" max="15655" width="12.7109375" style="99" customWidth="1"/>
    <col min="15656" max="15656" width="12.42578125" style="99" customWidth="1"/>
    <col min="15657" max="15657" width="13.140625" style="99" customWidth="1"/>
    <col min="15658" max="15659" width="12.42578125" style="99" customWidth="1"/>
    <col min="15660" max="15663" width="12.7109375" style="99" customWidth="1"/>
    <col min="15664" max="15664" width="14.85546875" style="99" customWidth="1"/>
    <col min="15665" max="15665" width="12.7109375" style="99" customWidth="1"/>
    <col min="15666" max="15666" width="14.85546875" style="99" customWidth="1"/>
    <col min="15667" max="15670" width="12.7109375" style="99" customWidth="1"/>
    <col min="15671" max="15671" width="14.85546875" style="99" customWidth="1"/>
    <col min="15672" max="15673" width="12.7109375" style="99" customWidth="1"/>
    <col min="15674" max="15674" width="14.85546875" style="99" customWidth="1"/>
    <col min="15675" max="15675" width="12.7109375" style="99" customWidth="1"/>
    <col min="15676" max="15690" width="0" style="99" hidden="1"/>
    <col min="15691" max="15691" width="9.140625" style="99" customWidth="1"/>
    <col min="15692" max="15692" width="12" style="99" customWidth="1"/>
    <col min="15693" max="15693" width="66.28515625" style="99" customWidth="1"/>
    <col min="15694" max="15700" width="0" style="99" hidden="1" customWidth="1"/>
    <col min="15701" max="15701" width="15.140625" style="99" customWidth="1"/>
    <col min="15702" max="15702" width="0" style="99" hidden="1" customWidth="1"/>
    <col min="15703" max="15703" width="16.5703125" style="99" customWidth="1"/>
    <col min="15704" max="15707" width="0" style="99" hidden="1" customWidth="1"/>
    <col min="15708" max="15892" width="9.140625" style="99" customWidth="1"/>
    <col min="15893" max="15893" width="68.28515625" style="99" customWidth="1"/>
    <col min="15894" max="15902" width="0" style="99" hidden="1" customWidth="1"/>
    <col min="15903" max="15905" width="14.85546875" style="99" customWidth="1"/>
    <col min="15906" max="15908" width="0" style="99" hidden="1" customWidth="1"/>
    <col min="15909" max="15909" width="12.7109375" style="99" customWidth="1"/>
    <col min="15910" max="15910" width="14.85546875" style="99" customWidth="1"/>
    <col min="15911" max="15911" width="12.7109375" style="99" customWidth="1"/>
    <col min="15912" max="15912" width="12.42578125" style="99" customWidth="1"/>
    <col min="15913" max="15913" width="13.140625" style="99" customWidth="1"/>
    <col min="15914" max="15915" width="12.42578125" style="99" customWidth="1"/>
    <col min="15916" max="15919" width="12.7109375" style="99" customWidth="1"/>
    <col min="15920" max="15920" width="14.85546875" style="99" customWidth="1"/>
    <col min="15921" max="15921" width="12.7109375" style="99" customWidth="1"/>
    <col min="15922" max="15922" width="14.85546875" style="99" customWidth="1"/>
    <col min="15923" max="15926" width="12.7109375" style="99" customWidth="1"/>
    <col min="15927" max="15927" width="14.85546875" style="99" customWidth="1"/>
    <col min="15928" max="15929" width="12.7109375" style="99" customWidth="1"/>
    <col min="15930" max="15930" width="14.85546875" style="99" customWidth="1"/>
    <col min="15931" max="15931" width="12.7109375" style="99" customWidth="1"/>
    <col min="15932" max="15946" width="0" style="99" hidden="1"/>
    <col min="15947" max="15947" width="9.140625" style="99" customWidth="1"/>
    <col min="15948" max="15948" width="12" style="99" customWidth="1"/>
    <col min="15949" max="15949" width="66.28515625" style="99" customWidth="1"/>
    <col min="15950" max="15956" width="0" style="99" hidden="1" customWidth="1"/>
    <col min="15957" max="15957" width="15.140625" style="99" customWidth="1"/>
    <col min="15958" max="15958" width="0" style="99" hidden="1" customWidth="1"/>
    <col min="15959" max="15959" width="16.5703125" style="99" customWidth="1"/>
    <col min="15960" max="15963" width="0" style="99" hidden="1" customWidth="1"/>
    <col min="15964" max="16148" width="9.140625" style="99" customWidth="1"/>
    <col min="16149" max="16149" width="68.28515625" style="99" customWidth="1"/>
    <col min="16150" max="16158" width="0" style="99" hidden="1" customWidth="1"/>
    <col min="16159" max="16161" width="14.85546875" style="99" customWidth="1"/>
    <col min="16162" max="16164" width="0" style="99" hidden="1" customWidth="1"/>
    <col min="16165" max="16165" width="12.7109375" style="99" customWidth="1"/>
    <col min="16166" max="16166" width="14.85546875" style="99" customWidth="1"/>
    <col min="16167" max="16167" width="12.7109375" style="99" customWidth="1"/>
    <col min="16168" max="16168" width="12.42578125" style="99" customWidth="1"/>
    <col min="16169" max="16169" width="13.140625" style="99" customWidth="1"/>
    <col min="16170" max="16171" width="12.42578125" style="99" customWidth="1"/>
    <col min="16172" max="16175" width="12.7109375" style="99" customWidth="1"/>
    <col min="16176" max="16176" width="14.85546875" style="99" customWidth="1"/>
    <col min="16177" max="16177" width="12.7109375" style="99" customWidth="1"/>
    <col min="16178" max="16178" width="14.85546875" style="99" customWidth="1"/>
    <col min="16179" max="16182" width="12.7109375" style="99" customWidth="1"/>
    <col min="16183" max="16183" width="14.85546875" style="99" customWidth="1"/>
    <col min="16184" max="16185" width="12.7109375" style="99" customWidth="1"/>
    <col min="16186" max="16186" width="14.85546875" style="99" customWidth="1"/>
    <col min="16187" max="16187" width="12.7109375" style="99" customWidth="1"/>
    <col min="16188" max="16384" width="0" style="99" hidden="1"/>
  </cols>
  <sheetData>
    <row r="1" spans="1:7" s="99" customFormat="1" ht="30" customHeight="1">
      <c r="A1" s="97"/>
      <c r="B1" s="18"/>
      <c r="C1" s="1"/>
      <c r="D1" s="1"/>
      <c r="E1" s="1"/>
      <c r="F1" s="1"/>
      <c r="G1" s="92" t="s">
        <v>104</v>
      </c>
    </row>
    <row r="2" spans="1:7" s="99" customFormat="1" ht="64.5" customHeight="1">
      <c r="A2" s="97"/>
      <c r="B2" s="130" t="s">
        <v>97</v>
      </c>
      <c r="C2" s="130"/>
      <c r="D2" s="130"/>
      <c r="E2" s="130"/>
      <c r="F2" s="130"/>
      <c r="G2" s="130"/>
    </row>
    <row r="3" spans="1:7" s="99" customFormat="1" ht="40.5" customHeight="1">
      <c r="A3" s="97"/>
      <c r="B3" s="93" t="s">
        <v>48</v>
      </c>
      <c r="C3" s="128"/>
      <c r="D3" s="128"/>
      <c r="E3" s="128"/>
      <c r="F3" s="128"/>
      <c r="G3" s="128"/>
    </row>
    <row r="4" spans="1:7" s="99" customFormat="1" ht="102.75" customHeight="1">
      <c r="A4" s="97"/>
      <c r="B4" s="95" t="s">
        <v>1</v>
      </c>
      <c r="C4" s="79" t="s">
        <v>49</v>
      </c>
      <c r="D4" s="80" t="s">
        <v>3</v>
      </c>
      <c r="E4" s="80" t="s">
        <v>4</v>
      </c>
      <c r="F4" s="80" t="s">
        <v>5</v>
      </c>
      <c r="G4" s="80" t="s">
        <v>6</v>
      </c>
    </row>
    <row r="5" spans="1:7" s="96" customFormat="1" ht="49.5" customHeight="1">
      <c r="B5" s="81"/>
      <c r="C5" s="80" t="s">
        <v>7</v>
      </c>
      <c r="D5" s="80" t="s">
        <v>7</v>
      </c>
      <c r="E5" s="80" t="s">
        <v>7</v>
      </c>
      <c r="F5" s="80" t="s">
        <v>7</v>
      </c>
      <c r="G5" s="80" t="s">
        <v>7</v>
      </c>
    </row>
    <row r="6" spans="1:7" s="99" customFormat="1" ht="18.75" customHeight="1">
      <c r="A6" s="97"/>
      <c r="B6" s="82" t="s">
        <v>50</v>
      </c>
      <c r="C6" s="83">
        <v>478</v>
      </c>
      <c r="D6" s="84">
        <v>90</v>
      </c>
      <c r="E6" s="84">
        <v>68</v>
      </c>
      <c r="F6" s="84">
        <v>54</v>
      </c>
      <c r="G6" s="84">
        <f>479+389-602</f>
        <v>266</v>
      </c>
    </row>
    <row r="7" spans="1:7" s="98" customFormat="1" ht="18.75" customHeight="1">
      <c r="A7" s="100"/>
      <c r="B7" s="82" t="s">
        <v>51</v>
      </c>
      <c r="C7" s="83">
        <v>47</v>
      </c>
      <c r="D7" s="84">
        <f>74-74</f>
        <v>0</v>
      </c>
      <c r="E7" s="84"/>
      <c r="F7" s="84">
        <v>0</v>
      </c>
      <c r="G7" s="84">
        <f>74+74-101</f>
        <v>47</v>
      </c>
    </row>
    <row r="8" spans="1:7" s="98" customFormat="1" ht="18.75" customHeight="1">
      <c r="A8" s="100"/>
      <c r="B8" s="82" t="s">
        <v>52</v>
      </c>
      <c r="C8" s="83">
        <v>108</v>
      </c>
      <c r="D8" s="84">
        <f>261-261</f>
        <v>0</v>
      </c>
      <c r="E8" s="84"/>
      <c r="F8" s="84">
        <v>0</v>
      </c>
      <c r="G8" s="84">
        <f>261+261-239-175</f>
        <v>108</v>
      </c>
    </row>
    <row r="9" spans="1:7" s="102" customFormat="1" ht="18.75" customHeight="1">
      <c r="A9" s="101"/>
      <c r="B9" s="82" t="s">
        <v>53</v>
      </c>
      <c r="C9" s="83">
        <f>643+500+39</f>
        <v>1182</v>
      </c>
      <c r="D9" s="84">
        <f>215-215</f>
        <v>0</v>
      </c>
      <c r="E9" s="84">
        <v>115</v>
      </c>
      <c r="F9" s="84">
        <v>0</v>
      </c>
      <c r="G9" s="84">
        <v>1067</v>
      </c>
    </row>
    <row r="10" spans="1:7" s="99" customFormat="1" ht="18.75" customHeight="1">
      <c r="A10" s="97"/>
      <c r="B10" s="82" t="s">
        <v>54</v>
      </c>
      <c r="C10" s="83">
        <v>74</v>
      </c>
      <c r="D10" s="84">
        <f>167-167</f>
        <v>0</v>
      </c>
      <c r="E10" s="84"/>
      <c r="F10" s="84">
        <v>0</v>
      </c>
      <c r="G10" s="84">
        <f>167+167-133-127</f>
        <v>74</v>
      </c>
    </row>
    <row r="11" spans="1:7" s="99" customFormat="1" ht="18.75" customHeight="1">
      <c r="A11" s="97"/>
      <c r="B11" s="82" t="s">
        <v>8</v>
      </c>
      <c r="C11" s="83">
        <v>1584</v>
      </c>
      <c r="D11" s="84">
        <f>1781-1407</f>
        <v>374</v>
      </c>
      <c r="E11" s="84">
        <v>312</v>
      </c>
      <c r="F11" s="84">
        <v>100</v>
      </c>
      <c r="G11" s="84">
        <f>1781+1407-981-1409</f>
        <v>798</v>
      </c>
    </row>
    <row r="12" spans="1:7" s="99" customFormat="1" ht="18.75" customHeight="1">
      <c r="A12" s="97"/>
      <c r="B12" s="82" t="s">
        <v>55</v>
      </c>
      <c r="C12" s="83">
        <v>177</v>
      </c>
      <c r="D12" s="84">
        <f>296-296</f>
        <v>0</v>
      </c>
      <c r="E12" s="84">
        <v>19</v>
      </c>
      <c r="F12" s="84">
        <v>13</v>
      </c>
      <c r="G12" s="84">
        <f>296+296-447</f>
        <v>145</v>
      </c>
    </row>
    <row r="13" spans="1:7" s="99" customFormat="1" ht="18.75" customHeight="1">
      <c r="A13" s="97"/>
      <c r="B13" s="82" t="s">
        <v>56</v>
      </c>
      <c r="C13" s="83">
        <v>118</v>
      </c>
      <c r="D13" s="84">
        <f>272-272</f>
        <v>0</v>
      </c>
      <c r="E13" s="84"/>
      <c r="F13" s="84">
        <v>0</v>
      </c>
      <c r="G13" s="84">
        <f>272+272-228-198</f>
        <v>118</v>
      </c>
    </row>
    <row r="14" spans="1:7" s="99" customFormat="1" ht="18.75" customHeight="1">
      <c r="A14" s="97"/>
      <c r="B14" s="82" t="s">
        <v>57</v>
      </c>
      <c r="C14" s="83">
        <v>1857</v>
      </c>
      <c r="D14" s="84">
        <v>436</v>
      </c>
      <c r="E14" s="84">
        <v>501</v>
      </c>
      <c r="F14" s="84">
        <v>308</v>
      </c>
      <c r="G14" s="84">
        <f>1202+765-1299-57+1</f>
        <v>612</v>
      </c>
    </row>
    <row r="15" spans="1:7" s="99" customFormat="1" ht="18.75" customHeight="1">
      <c r="A15" s="97"/>
      <c r="B15" s="82" t="s">
        <v>58</v>
      </c>
      <c r="C15" s="83">
        <v>221</v>
      </c>
      <c r="D15" s="84">
        <f>527-527</f>
        <v>0</v>
      </c>
      <c r="E15" s="84">
        <v>0</v>
      </c>
      <c r="F15" s="84">
        <v>0</v>
      </c>
      <c r="G15" s="84">
        <f>527+527-833</f>
        <v>221</v>
      </c>
    </row>
    <row r="16" spans="1:7" s="104" customFormat="1" ht="18.75" customHeight="1">
      <c r="A16" s="103"/>
      <c r="B16" s="82" t="s">
        <v>59</v>
      </c>
      <c r="C16" s="83">
        <v>320</v>
      </c>
      <c r="D16" s="84">
        <f>817-753</f>
        <v>64</v>
      </c>
      <c r="E16" s="84">
        <v>71</v>
      </c>
      <c r="F16" s="84">
        <v>87</v>
      </c>
      <c r="G16" s="84">
        <f>817+753-1434-38</f>
        <v>98</v>
      </c>
    </row>
    <row r="17" spans="1:7" s="99" customFormat="1" ht="18.75" customHeight="1">
      <c r="A17" s="97"/>
      <c r="B17" s="82" t="s">
        <v>60</v>
      </c>
      <c r="C17" s="83">
        <v>0</v>
      </c>
      <c r="D17" s="84">
        <f>327-327</f>
        <v>0</v>
      </c>
      <c r="E17" s="84">
        <v>0</v>
      </c>
      <c r="F17" s="84">
        <f>327-327</f>
        <v>0</v>
      </c>
      <c r="G17" s="84">
        <f>327+327-146-508</f>
        <v>0</v>
      </c>
    </row>
    <row r="18" spans="1:7" s="99" customFormat="1" ht="18.75" customHeight="1">
      <c r="A18" s="97"/>
      <c r="B18" s="82" t="s">
        <v>61</v>
      </c>
      <c r="C18" s="83">
        <v>0</v>
      </c>
      <c r="D18" s="84">
        <f>283-283</f>
        <v>0</v>
      </c>
      <c r="E18" s="84">
        <v>0</v>
      </c>
      <c r="F18" s="84">
        <v>0</v>
      </c>
      <c r="G18" s="84">
        <v>0</v>
      </c>
    </row>
    <row r="19" spans="1:7" s="99" customFormat="1" ht="18.75" customHeight="1">
      <c r="A19" s="97"/>
      <c r="B19" s="82" t="s">
        <v>62</v>
      </c>
      <c r="C19" s="83">
        <v>334</v>
      </c>
      <c r="D19" s="84">
        <v>31</v>
      </c>
      <c r="E19" s="84">
        <v>51</v>
      </c>
      <c r="F19" s="84">
        <v>6</v>
      </c>
      <c r="G19" s="84">
        <f>416+385-555</f>
        <v>246</v>
      </c>
    </row>
    <row r="20" spans="1:7" s="99" customFormat="1" ht="18.75" customHeight="1">
      <c r="A20" s="97"/>
      <c r="B20" s="82" t="s">
        <v>63</v>
      </c>
      <c r="C20" s="83">
        <v>55</v>
      </c>
      <c r="D20" s="84">
        <v>0</v>
      </c>
      <c r="E20" s="84">
        <v>0</v>
      </c>
      <c r="F20" s="84">
        <v>0</v>
      </c>
      <c r="G20" s="84">
        <f>119+119-183</f>
        <v>55</v>
      </c>
    </row>
    <row r="21" spans="1:7" s="99" customFormat="1" ht="18.75" customHeight="1">
      <c r="A21" s="97"/>
      <c r="B21" s="82" t="s">
        <v>64</v>
      </c>
      <c r="C21" s="83">
        <v>349</v>
      </c>
      <c r="D21" s="84">
        <v>18</v>
      </c>
      <c r="E21" s="84">
        <v>30</v>
      </c>
      <c r="F21" s="84">
        <v>84</v>
      </c>
      <c r="G21" s="84">
        <f>317+45-145</f>
        <v>217</v>
      </c>
    </row>
    <row r="22" spans="1:7" s="99" customFormat="1" ht="18.75" customHeight="1">
      <c r="A22" s="97"/>
      <c r="B22" s="82" t="s">
        <v>65</v>
      </c>
      <c r="C22" s="83">
        <v>380</v>
      </c>
      <c r="D22" s="84">
        <v>126</v>
      </c>
      <c r="E22" s="84">
        <v>126</v>
      </c>
      <c r="F22" s="84">
        <v>0</v>
      </c>
      <c r="G22" s="84">
        <f>220+97-135-61+7</f>
        <v>128</v>
      </c>
    </row>
    <row r="23" spans="1:7" s="99" customFormat="1" ht="18.75" customHeight="1">
      <c r="A23" s="97"/>
      <c r="B23" s="82" t="s">
        <v>66</v>
      </c>
      <c r="C23" s="83">
        <v>78</v>
      </c>
      <c r="D23" s="84">
        <f>186-186</f>
        <v>0</v>
      </c>
      <c r="E23" s="84"/>
      <c r="F23" s="84">
        <v>0</v>
      </c>
      <c r="G23" s="84">
        <f>186+186-64-230</f>
        <v>78</v>
      </c>
    </row>
    <row r="24" spans="1:7" s="99" customFormat="1" ht="18.75" customHeight="1">
      <c r="A24" s="97"/>
      <c r="B24" s="82" t="s">
        <v>9</v>
      </c>
      <c r="C24" s="83">
        <v>321</v>
      </c>
      <c r="D24" s="84">
        <f>1277-1277</f>
        <v>0</v>
      </c>
      <c r="E24" s="84"/>
      <c r="F24" s="84"/>
      <c r="G24" s="84">
        <f>1277+1277-1223-1010</f>
        <v>321</v>
      </c>
    </row>
    <row r="25" spans="1:7" s="99" customFormat="1" ht="18.75" customHeight="1">
      <c r="A25" s="97"/>
      <c r="B25" s="82" t="s">
        <v>67</v>
      </c>
      <c r="C25" s="83">
        <v>119</v>
      </c>
      <c r="D25" s="84">
        <f>261-261</f>
        <v>0</v>
      </c>
      <c r="E25" s="84"/>
      <c r="F25" s="84"/>
      <c r="G25" s="84">
        <f>261+261-189-214</f>
        <v>119</v>
      </c>
    </row>
    <row r="26" spans="1:7" s="99" customFormat="1" ht="18.75" customHeight="1">
      <c r="A26" s="97"/>
      <c r="B26" s="82" t="s">
        <v>24</v>
      </c>
      <c r="C26" s="83">
        <v>182</v>
      </c>
      <c r="D26" s="84">
        <f>428-428</f>
        <v>0</v>
      </c>
      <c r="E26" s="84"/>
      <c r="F26" s="84"/>
      <c r="G26" s="84">
        <f>428+428-372-302</f>
        <v>182</v>
      </c>
    </row>
    <row r="27" spans="1:7" s="99" customFormat="1" ht="18.75" customHeight="1">
      <c r="A27" s="97"/>
      <c r="B27" s="82" t="s">
        <v>68</v>
      </c>
      <c r="C27" s="83">
        <v>86</v>
      </c>
      <c r="D27" s="84">
        <f>183-183</f>
        <v>0</v>
      </c>
      <c r="E27" s="84"/>
      <c r="F27" s="84"/>
      <c r="G27" s="84">
        <f>183+183-117-163</f>
        <v>86</v>
      </c>
    </row>
    <row r="28" spans="1:7" s="99" customFormat="1" ht="18.75" customHeight="1">
      <c r="A28" s="97"/>
      <c r="B28" s="82" t="s">
        <v>25</v>
      </c>
      <c r="C28" s="83">
        <v>155</v>
      </c>
      <c r="D28" s="84">
        <f>319-319</f>
        <v>0</v>
      </c>
      <c r="E28" s="84"/>
      <c r="F28" s="84"/>
      <c r="G28" s="84">
        <f>319+319-181-302</f>
        <v>155</v>
      </c>
    </row>
    <row r="29" spans="1:7" s="99" customFormat="1" ht="18.75" customHeight="1">
      <c r="A29" s="97"/>
      <c r="B29" s="82" t="s">
        <v>69</v>
      </c>
      <c r="C29" s="83">
        <f>750+12</f>
        <v>762</v>
      </c>
      <c r="D29" s="84">
        <f>380-202</f>
        <v>178</v>
      </c>
      <c r="E29" s="84">
        <v>180</v>
      </c>
      <c r="F29" s="84">
        <v>93</v>
      </c>
      <c r="G29" s="84">
        <v>311</v>
      </c>
    </row>
    <row r="30" spans="1:7" s="99" customFormat="1" ht="18.75" customHeight="1">
      <c r="A30" s="97"/>
      <c r="B30" s="82" t="s">
        <v>70</v>
      </c>
      <c r="C30" s="83">
        <v>43</v>
      </c>
      <c r="D30" s="84">
        <f>71-71</f>
        <v>0</v>
      </c>
      <c r="E30" s="84">
        <v>0</v>
      </c>
      <c r="F30" s="84"/>
      <c r="G30" s="84">
        <f>71+71-99</f>
        <v>43</v>
      </c>
    </row>
    <row r="31" spans="1:7" s="99" customFormat="1" ht="16.5" customHeight="1">
      <c r="A31" s="97"/>
      <c r="B31" s="82" t="s">
        <v>71</v>
      </c>
      <c r="C31" s="83">
        <v>369</v>
      </c>
      <c r="D31" s="84">
        <f>616-616</f>
        <v>0</v>
      </c>
      <c r="E31" s="84">
        <v>0</v>
      </c>
      <c r="F31" s="84"/>
      <c r="G31" s="84">
        <f>616+616-863</f>
        <v>369</v>
      </c>
    </row>
    <row r="32" spans="1:7" s="97" customFormat="1" ht="22.5" customHeight="1">
      <c r="A32" s="97">
        <v>1</v>
      </c>
      <c r="B32" s="82" t="s">
        <v>72</v>
      </c>
      <c r="C32" s="80">
        <f t="shared" ref="C32" si="0">SUM(C6:C31)</f>
        <v>9399</v>
      </c>
      <c r="D32" s="80">
        <f>SUM(D6:D31)</f>
        <v>1317</v>
      </c>
      <c r="E32" s="80">
        <f>SUM(E6:E31)</f>
        <v>1473</v>
      </c>
      <c r="F32" s="80">
        <f>SUM(F6:F31)</f>
        <v>745</v>
      </c>
      <c r="G32" s="80">
        <f>SUM(G6:G31)</f>
        <v>5864</v>
      </c>
    </row>
    <row r="33" spans="1:7" s="99" customFormat="1" ht="17.25" customHeight="1">
      <c r="A33" s="97"/>
      <c r="B33" s="82" t="s">
        <v>73</v>
      </c>
      <c r="C33" s="83">
        <v>4837</v>
      </c>
      <c r="D33" s="86">
        <v>1042</v>
      </c>
      <c r="E33" s="86">
        <v>1186</v>
      </c>
      <c r="F33" s="86">
        <v>849</v>
      </c>
      <c r="G33" s="86">
        <f>1960+715-915</f>
        <v>1760</v>
      </c>
    </row>
    <row r="34" spans="1:7" s="99" customFormat="1" ht="17.25" customHeight="1">
      <c r="A34" s="97"/>
      <c r="B34" s="82" t="s">
        <v>74</v>
      </c>
      <c r="C34" s="83">
        <f>4932+55</f>
        <v>4987</v>
      </c>
      <c r="D34" s="86">
        <v>1269</v>
      </c>
      <c r="E34" s="86">
        <v>1314</v>
      </c>
      <c r="F34" s="86">
        <v>1038</v>
      </c>
      <c r="G34" s="86">
        <v>1366</v>
      </c>
    </row>
    <row r="35" spans="1:7" s="99" customFormat="1" ht="17.25" customHeight="1">
      <c r="A35" s="97"/>
      <c r="B35" s="82" t="s">
        <v>75</v>
      </c>
      <c r="C35" s="83">
        <v>5029</v>
      </c>
      <c r="D35" s="86">
        <v>733</v>
      </c>
      <c r="E35" s="86">
        <v>1511</v>
      </c>
      <c r="F35" s="86">
        <v>1107</v>
      </c>
      <c r="G35" s="86">
        <f>2348+539-1209</f>
        <v>1678</v>
      </c>
    </row>
    <row r="36" spans="1:7" s="99" customFormat="1" ht="17.25" customHeight="1">
      <c r="A36" s="97"/>
      <c r="B36" s="82" t="s">
        <v>76</v>
      </c>
      <c r="C36" s="83">
        <v>1781</v>
      </c>
      <c r="D36" s="86">
        <v>275</v>
      </c>
      <c r="E36" s="86">
        <v>511</v>
      </c>
      <c r="F36" s="86">
        <v>232</v>
      </c>
      <c r="G36" s="86">
        <f>2558-1217+1259-1285-552</f>
        <v>763</v>
      </c>
    </row>
    <row r="37" spans="1:7" s="99" customFormat="1" ht="17.25" customHeight="1">
      <c r="A37" s="97"/>
      <c r="B37" s="82" t="s">
        <v>77</v>
      </c>
      <c r="C37" s="83">
        <v>538</v>
      </c>
      <c r="D37" s="86">
        <f>282-150</f>
        <v>132</v>
      </c>
      <c r="E37" s="86">
        <v>124</v>
      </c>
      <c r="F37" s="86">
        <v>83</v>
      </c>
      <c r="G37" s="86">
        <f>282+150-124-109</f>
        <v>199</v>
      </c>
    </row>
    <row r="38" spans="1:7" s="99" customFormat="1" ht="17.25" customHeight="1">
      <c r="A38" s="97"/>
      <c r="B38" s="82" t="s">
        <v>78</v>
      </c>
      <c r="C38" s="83">
        <v>3259</v>
      </c>
      <c r="D38" s="86">
        <v>922</v>
      </c>
      <c r="E38" s="86">
        <v>1008</v>
      </c>
      <c r="F38" s="86">
        <v>543</v>
      </c>
      <c r="G38" s="86">
        <f>1165+1491-415-1239-216</f>
        <v>786</v>
      </c>
    </row>
    <row r="39" spans="1:7" s="99" customFormat="1" ht="17.25" customHeight="1">
      <c r="A39" s="97"/>
      <c r="B39" s="82" t="s">
        <v>79</v>
      </c>
      <c r="C39" s="83">
        <f>1551+30</f>
        <v>1581</v>
      </c>
      <c r="D39" s="86">
        <v>402</v>
      </c>
      <c r="E39" s="86">
        <v>349</v>
      </c>
      <c r="F39" s="86">
        <v>341</v>
      </c>
      <c r="G39" s="86">
        <v>489</v>
      </c>
    </row>
    <row r="40" spans="1:7" s="99" customFormat="1" ht="17.25" customHeight="1">
      <c r="A40" s="97"/>
      <c r="B40" s="82" t="s">
        <v>80</v>
      </c>
      <c r="C40" s="83">
        <v>1761</v>
      </c>
      <c r="D40" s="86">
        <v>430</v>
      </c>
      <c r="E40" s="86">
        <v>356</v>
      </c>
      <c r="F40" s="86">
        <v>406</v>
      </c>
      <c r="G40" s="86">
        <f>865+418-339-375</f>
        <v>569</v>
      </c>
    </row>
    <row r="41" spans="1:7" s="99" customFormat="1" ht="17.25" customHeight="1">
      <c r="A41" s="97"/>
      <c r="B41" s="82" t="s">
        <v>81</v>
      </c>
      <c r="C41" s="83">
        <f>690+300</f>
        <v>990</v>
      </c>
      <c r="D41" s="86">
        <v>173</v>
      </c>
      <c r="E41" s="86">
        <v>168</v>
      </c>
      <c r="F41" s="86">
        <v>171</v>
      </c>
      <c r="G41" s="86">
        <f>173-70+75+300</f>
        <v>478</v>
      </c>
    </row>
    <row r="42" spans="1:7" s="99" customFormat="1" ht="17.25" customHeight="1">
      <c r="A42" s="97"/>
      <c r="B42" s="82" t="s">
        <v>82</v>
      </c>
      <c r="C42" s="83">
        <v>672</v>
      </c>
      <c r="D42" s="86">
        <f>395-206</f>
        <v>189</v>
      </c>
      <c r="E42" s="86">
        <v>119</v>
      </c>
      <c r="F42" s="86">
        <v>93</v>
      </c>
      <c r="G42" s="86">
        <f>395+206-119-211</f>
        <v>271</v>
      </c>
    </row>
    <row r="43" spans="1:7" s="134" customFormat="1" ht="29.25" customHeight="1">
      <c r="A43" s="97">
        <v>1</v>
      </c>
      <c r="B43" s="82" t="s">
        <v>83</v>
      </c>
      <c r="C43" s="88">
        <f t="shared" ref="C43" si="1">SUM(C33:C42)</f>
        <v>25435</v>
      </c>
      <c r="D43" s="88">
        <f>SUM(D33:D42)</f>
        <v>5567</v>
      </c>
      <c r="E43" s="88">
        <f>SUM(E33:E42)</f>
        <v>6646</v>
      </c>
      <c r="F43" s="88">
        <f>SUM(F33:F42)</f>
        <v>4863</v>
      </c>
      <c r="G43" s="88">
        <f>SUM(G33:G42)</f>
        <v>8359</v>
      </c>
    </row>
    <row r="44" spans="1:7" s="99" customFormat="1" ht="16.5" customHeight="1">
      <c r="A44" s="97"/>
      <c r="B44" s="82" t="s">
        <v>84</v>
      </c>
      <c r="C44" s="83">
        <v>1203</v>
      </c>
      <c r="D44" s="84">
        <v>283</v>
      </c>
      <c r="E44" s="84">
        <v>284</v>
      </c>
      <c r="F44" s="84">
        <v>278</v>
      </c>
      <c r="G44" s="84">
        <f>1210-732-120</f>
        <v>358</v>
      </c>
    </row>
    <row r="45" spans="1:7" s="99" customFormat="1" ht="16.5" customHeight="1">
      <c r="A45" s="97"/>
      <c r="B45" s="82" t="s">
        <v>85</v>
      </c>
      <c r="C45" s="83">
        <v>1550</v>
      </c>
      <c r="D45" s="84">
        <f>1096-708</f>
        <v>388</v>
      </c>
      <c r="E45" s="84">
        <v>357</v>
      </c>
      <c r="F45" s="84">
        <v>402</v>
      </c>
      <c r="G45" s="84">
        <f>750-10-337</f>
        <v>403</v>
      </c>
    </row>
    <row r="46" spans="1:7" s="99" customFormat="1" ht="32.25" customHeight="1">
      <c r="A46" s="97"/>
      <c r="B46" s="82" t="s">
        <v>86</v>
      </c>
      <c r="C46" s="83">
        <v>4568</v>
      </c>
      <c r="D46" s="84">
        <f>1994-1065</f>
        <v>929</v>
      </c>
      <c r="E46" s="84">
        <v>1065</v>
      </c>
      <c r="F46" s="84">
        <v>922</v>
      </c>
      <c r="G46" s="84">
        <f>1994+1065-1407</f>
        <v>1652</v>
      </c>
    </row>
    <row r="47" spans="1:7" s="99" customFormat="1" ht="16.5" customHeight="1">
      <c r="A47" s="97"/>
      <c r="B47" s="82" t="s">
        <v>87</v>
      </c>
      <c r="C47" s="83">
        <v>969</v>
      </c>
      <c r="D47" s="84">
        <f>1896-1731</f>
        <v>165</v>
      </c>
      <c r="E47" s="84">
        <v>208</v>
      </c>
      <c r="F47" s="84">
        <v>191</v>
      </c>
      <c r="G47" s="84">
        <f>1896+1731-2712-510</f>
        <v>405</v>
      </c>
    </row>
    <row r="48" spans="1:7" s="99" customFormat="1" ht="18.75" customHeight="1">
      <c r="A48" s="97"/>
      <c r="B48" s="82" t="s">
        <v>88</v>
      </c>
      <c r="C48" s="83">
        <v>4961</v>
      </c>
      <c r="D48" s="84">
        <f>2243-989</f>
        <v>1254</v>
      </c>
      <c r="E48" s="84">
        <v>1367</v>
      </c>
      <c r="F48" s="84">
        <v>1118</v>
      </c>
      <c r="G48" s="84">
        <f>2243+989-882-1128</f>
        <v>1222</v>
      </c>
    </row>
    <row r="49" spans="1:7" s="99" customFormat="1" ht="18.75" customHeight="1">
      <c r="A49" s="97"/>
      <c r="B49" s="82" t="s">
        <v>89</v>
      </c>
      <c r="C49" s="83">
        <v>3012</v>
      </c>
      <c r="D49" s="84">
        <v>619</v>
      </c>
      <c r="E49" s="84">
        <v>720</v>
      </c>
      <c r="F49" s="84">
        <v>461</v>
      </c>
      <c r="G49" s="84">
        <f>1945+476-1209</f>
        <v>1212</v>
      </c>
    </row>
    <row r="50" spans="1:7" s="99" customFormat="1" ht="18.75" customHeight="1">
      <c r="A50" s="97"/>
      <c r="B50" s="82" t="s">
        <v>32</v>
      </c>
      <c r="C50" s="83">
        <v>2186</v>
      </c>
      <c r="D50" s="84">
        <v>501</v>
      </c>
      <c r="E50" s="84">
        <v>539</v>
      </c>
      <c r="F50" s="84">
        <v>520</v>
      </c>
      <c r="G50" s="84">
        <f>1744-1084-34</f>
        <v>626</v>
      </c>
    </row>
    <row r="51" spans="1:7" s="99" customFormat="1" ht="16.5" customHeight="1">
      <c r="A51" s="97"/>
      <c r="B51" s="105" t="s">
        <v>90</v>
      </c>
      <c r="C51" s="83">
        <v>772</v>
      </c>
      <c r="D51" s="84">
        <f>269-150</f>
        <v>119</v>
      </c>
      <c r="E51" s="84">
        <v>169</v>
      </c>
      <c r="F51" s="84">
        <v>188</v>
      </c>
      <c r="G51" s="84">
        <f>269+150-50-73</f>
        <v>296</v>
      </c>
    </row>
    <row r="52" spans="1:7" s="106" customFormat="1" ht="25.5" customHeight="1">
      <c r="A52" s="97">
        <v>1</v>
      </c>
      <c r="B52" s="82" t="s">
        <v>91</v>
      </c>
      <c r="C52" s="80">
        <f t="shared" ref="C52" si="2">SUM(C44:C51)</f>
        <v>19221</v>
      </c>
      <c r="D52" s="80">
        <f>SUM(D44:D51)</f>
        <v>4258</v>
      </c>
      <c r="E52" s="80">
        <f>SUM(E44:E51)</f>
        <v>4709</v>
      </c>
      <c r="F52" s="80">
        <f>SUM(F44:F51)</f>
        <v>4080</v>
      </c>
      <c r="G52" s="80">
        <f>SUM(G44:G51)</f>
        <v>6174</v>
      </c>
    </row>
    <row r="53" spans="1:7" s="106" customFormat="1" ht="25.5" customHeight="1">
      <c r="A53" s="97"/>
      <c r="B53" s="82" t="s">
        <v>11</v>
      </c>
      <c r="C53" s="89">
        <v>2830</v>
      </c>
      <c r="D53" s="84">
        <v>57</v>
      </c>
      <c r="E53" s="84">
        <v>395</v>
      </c>
      <c r="F53" s="84">
        <v>420</v>
      </c>
      <c r="G53" s="84">
        <v>1958</v>
      </c>
    </row>
    <row r="54" spans="1:7" s="106" customFormat="1" ht="36" customHeight="1">
      <c r="A54" s="97"/>
      <c r="B54" s="82" t="s">
        <v>92</v>
      </c>
      <c r="C54" s="89">
        <v>1800</v>
      </c>
      <c r="D54" s="84">
        <v>91</v>
      </c>
      <c r="E54" s="84">
        <v>135</v>
      </c>
      <c r="F54" s="84">
        <v>144</v>
      </c>
      <c r="G54" s="84">
        <f>413+412+150+468-13</f>
        <v>1430</v>
      </c>
    </row>
    <row r="55" spans="1:7" s="106" customFormat="1" ht="25.5" customHeight="1">
      <c r="A55" s="97"/>
      <c r="B55" s="82" t="s">
        <v>12</v>
      </c>
      <c r="C55" s="89">
        <f>944-136</f>
        <v>808</v>
      </c>
      <c r="D55" s="84">
        <v>123</v>
      </c>
      <c r="E55" s="84">
        <v>236</v>
      </c>
      <c r="F55" s="84">
        <v>165</v>
      </c>
      <c r="G55" s="84">
        <f>175-34+144+135-136</f>
        <v>284</v>
      </c>
    </row>
    <row r="56" spans="1:7" s="106" customFormat="1" ht="25.5" customHeight="1">
      <c r="A56" s="97"/>
      <c r="B56" s="82" t="s">
        <v>93</v>
      </c>
      <c r="C56" s="89">
        <v>12</v>
      </c>
      <c r="D56" s="84">
        <f>75-75</f>
        <v>0</v>
      </c>
      <c r="E56" s="84">
        <v>0</v>
      </c>
      <c r="F56" s="84">
        <v>0</v>
      </c>
      <c r="G56" s="84">
        <v>12</v>
      </c>
    </row>
    <row r="57" spans="1:7" s="106" customFormat="1" ht="25.5" customHeight="1">
      <c r="A57" s="97">
        <v>1</v>
      </c>
      <c r="B57" s="82" t="s">
        <v>94</v>
      </c>
      <c r="C57" s="80">
        <f t="shared" ref="C57" si="3">SUM(C53:C56)</f>
        <v>5450</v>
      </c>
      <c r="D57" s="80">
        <f>SUM(D53:D56)</f>
        <v>271</v>
      </c>
      <c r="E57" s="80">
        <f>SUM(E53:E56)</f>
        <v>766</v>
      </c>
      <c r="F57" s="80">
        <f>SUM(F53:F56)</f>
        <v>729</v>
      </c>
      <c r="G57" s="80">
        <f>SUM(G53:G56)</f>
        <v>3684</v>
      </c>
    </row>
    <row r="58" spans="1:7" s="99" customFormat="1" ht="25.5" customHeight="1">
      <c r="A58" s="97">
        <v>2</v>
      </c>
      <c r="B58" s="82" t="s">
        <v>14</v>
      </c>
      <c r="C58" s="88">
        <f t="shared" ref="C58" si="4">C52+C43+C32+C57</f>
        <v>59505</v>
      </c>
      <c r="D58" s="88">
        <f>D52+D43+D32+D57</f>
        <v>11413</v>
      </c>
      <c r="E58" s="88">
        <f>E52+E43+E32+E57</f>
        <v>13594</v>
      </c>
      <c r="F58" s="88">
        <f>F52+F43+F32+F57</f>
        <v>10417</v>
      </c>
      <c r="G58" s="88">
        <f>G52+G43+G32+G57</f>
        <v>24081</v>
      </c>
    </row>
    <row r="59" spans="1:7" s="90" customFormat="1" ht="17.25" customHeight="1">
      <c r="A59" s="107"/>
      <c r="B59" s="20"/>
      <c r="C59" s="1"/>
      <c r="D59" s="1"/>
      <c r="E59" s="1"/>
      <c r="F59" s="1"/>
      <c r="G59" s="1"/>
    </row>
    <row r="60" spans="1:7" s="90" customFormat="1">
      <c r="A60" s="107"/>
      <c r="B60" s="18"/>
      <c r="C60" s="108"/>
      <c r="D60" s="108"/>
      <c r="E60" s="108"/>
      <c r="F60" s="108"/>
      <c r="G60" s="108"/>
    </row>
    <row r="61" spans="1:7" s="90" customFormat="1" hidden="1">
      <c r="A61" s="107"/>
      <c r="B61" s="18"/>
      <c r="C61" s="109"/>
      <c r="D61" s="109"/>
      <c r="E61" s="109"/>
      <c r="F61" s="109"/>
      <c r="G61" s="109"/>
    </row>
    <row r="62" spans="1:7" s="90" customFormat="1" hidden="1">
      <c r="A62" s="107"/>
      <c r="B62" s="18"/>
      <c r="C62" s="109"/>
      <c r="D62" s="109"/>
      <c r="E62" s="109"/>
      <c r="F62" s="109"/>
      <c r="G62" s="109"/>
    </row>
    <row r="63" spans="1:7" s="90" customFormat="1" hidden="1">
      <c r="A63" s="107"/>
      <c r="B63" s="18"/>
      <c r="C63" s="109"/>
      <c r="D63" s="109"/>
      <c r="E63" s="109"/>
      <c r="F63" s="109"/>
      <c r="G63" s="109"/>
    </row>
    <row r="64" spans="1:7" s="90" customFormat="1" hidden="1">
      <c r="A64" s="107"/>
      <c r="B64" s="18"/>
      <c r="C64" s="109"/>
      <c r="D64" s="109"/>
      <c r="E64" s="109"/>
      <c r="F64" s="109"/>
      <c r="G64" s="109"/>
    </row>
    <row r="65" spans="1:7" s="91" customFormat="1" ht="45.75" hidden="1" customHeight="1">
      <c r="A65" s="110"/>
      <c r="B65" s="18"/>
      <c r="C65" s="108"/>
      <c r="D65" s="108"/>
      <c r="E65" s="108"/>
      <c r="F65" s="108"/>
      <c r="G65" s="108"/>
    </row>
    <row r="66" spans="1:7" s="90" customFormat="1" hidden="1">
      <c r="A66" s="107"/>
      <c r="B66" s="18"/>
      <c r="C66" s="108"/>
      <c r="D66" s="108"/>
      <c r="E66" s="108"/>
      <c r="F66" s="108"/>
      <c r="G66" s="108"/>
    </row>
    <row r="67" spans="1:7" s="90" customFormat="1" hidden="1">
      <c r="A67" s="107"/>
      <c r="B67" s="18"/>
      <c r="C67" s="109"/>
      <c r="D67" s="109"/>
      <c r="E67" s="109"/>
      <c r="F67" s="109"/>
      <c r="G67" s="109"/>
    </row>
    <row r="68" spans="1:7" s="90" customFormat="1">
      <c r="A68" s="107"/>
      <c r="B68" s="18"/>
      <c r="C68" s="1"/>
      <c r="D68" s="1"/>
      <c r="E68" s="1"/>
      <c r="F68" s="1"/>
      <c r="G68" s="1"/>
    </row>
    <row r="69" spans="1:7" s="90" customFormat="1">
      <c r="A69" s="107"/>
      <c r="B69" s="18" t="s">
        <v>95</v>
      </c>
      <c r="C69" s="111">
        <v>84</v>
      </c>
      <c r="D69" s="1"/>
      <c r="E69" s="1"/>
      <c r="F69" s="1"/>
      <c r="G69" s="1"/>
    </row>
    <row r="70" spans="1:7" s="90" customFormat="1">
      <c r="A70" s="107"/>
      <c r="B70" s="20" t="s">
        <v>16</v>
      </c>
      <c r="C70" s="111">
        <f t="shared" ref="C70" si="5">C69+C58</f>
        <v>59589</v>
      </c>
      <c r="D70" s="1"/>
      <c r="E70" s="1"/>
      <c r="F70" s="1"/>
      <c r="G70" s="1"/>
    </row>
    <row r="71" spans="1:7" s="90" customFormat="1">
      <c r="A71" s="107"/>
      <c r="B71" s="1"/>
      <c r="C71" s="109"/>
      <c r="D71" s="1"/>
      <c r="E71" s="1"/>
      <c r="F71" s="1"/>
      <c r="G71" s="1"/>
    </row>
    <row r="72" spans="1:7" s="90" customFormat="1" ht="15.75" thickBot="1">
      <c r="A72" s="107"/>
      <c r="B72" s="1"/>
      <c r="C72" s="109"/>
      <c r="D72" s="1"/>
      <c r="E72" s="1"/>
      <c r="F72" s="1"/>
      <c r="G72" s="1"/>
    </row>
    <row r="73" spans="1:7" s="90" customFormat="1" ht="15.75" thickBot="1">
      <c r="A73" s="107"/>
      <c r="B73" s="21" t="s">
        <v>96</v>
      </c>
      <c r="C73" s="112">
        <v>138879</v>
      </c>
      <c r="D73" s="1"/>
      <c r="E73" s="1"/>
      <c r="F73" s="1"/>
      <c r="G73" s="1"/>
    </row>
    <row r="74" spans="1:7" s="90" customFormat="1">
      <c r="A74" s="107"/>
      <c r="B74" s="18"/>
      <c r="C74" s="109">
        <f t="shared" ref="C74" si="6">C73-C70</f>
        <v>79290</v>
      </c>
      <c r="D74" s="1"/>
      <c r="E74" s="1"/>
      <c r="F74" s="1"/>
      <c r="G74" s="1"/>
    </row>
    <row r="75" spans="1:7" s="90" customFormat="1">
      <c r="A75" s="107"/>
      <c r="B75" s="18"/>
      <c r="D75" s="1"/>
      <c r="E75" s="1"/>
      <c r="F75" s="1"/>
      <c r="G75" s="1"/>
    </row>
    <row r="76" spans="1:7" s="90" customFormat="1">
      <c r="A76" s="107"/>
      <c r="B76" s="18"/>
      <c r="C76" s="1"/>
      <c r="D76" s="1"/>
      <c r="E76" s="1"/>
      <c r="F76" s="1"/>
      <c r="G76" s="1"/>
    </row>
    <row r="77" spans="1:7" s="90" customFormat="1">
      <c r="A77" s="107"/>
      <c r="B77" s="18"/>
      <c r="C77" s="1"/>
      <c r="D77" s="1"/>
      <c r="E77" s="1"/>
      <c r="F77" s="1"/>
      <c r="G77" s="1"/>
    </row>
    <row r="78" spans="1:7" s="90" customFormat="1">
      <c r="A78" s="107"/>
      <c r="B78" s="18"/>
      <c r="C78" s="1"/>
      <c r="D78" s="1"/>
      <c r="E78" s="1"/>
      <c r="F78" s="1"/>
      <c r="G78" s="1"/>
    </row>
    <row r="79" spans="1:7" s="90" customFormat="1">
      <c r="A79" s="107"/>
      <c r="B79" s="18"/>
      <c r="C79" s="1"/>
      <c r="D79" s="1"/>
      <c r="E79" s="1"/>
      <c r="F79" s="1"/>
      <c r="G79" s="1"/>
    </row>
    <row r="80" spans="1:7" s="90" customFormat="1">
      <c r="A80" s="107"/>
      <c r="B80" s="18"/>
      <c r="C80" s="1"/>
      <c r="D80" s="1"/>
      <c r="E80" s="1"/>
      <c r="F80" s="1"/>
      <c r="G80" s="1"/>
    </row>
    <row r="81" spans="1:7" s="90" customFormat="1">
      <c r="A81" s="107"/>
      <c r="B81" s="18"/>
      <c r="C81" s="1"/>
      <c r="D81" s="1"/>
      <c r="E81" s="1"/>
      <c r="F81" s="1"/>
      <c r="G81" s="1"/>
    </row>
    <row r="82" spans="1:7" s="90" customFormat="1">
      <c r="A82" s="107"/>
      <c r="B82" s="18"/>
      <c r="C82" s="1"/>
      <c r="D82" s="1"/>
      <c r="E82" s="1"/>
      <c r="F82" s="1"/>
      <c r="G82" s="1"/>
    </row>
    <row r="83" spans="1:7" s="90" customFormat="1">
      <c r="A83" s="107"/>
      <c r="B83" s="18"/>
      <c r="C83" s="1"/>
      <c r="D83" s="1"/>
      <c r="E83" s="1"/>
      <c r="F83" s="1"/>
      <c r="G83" s="1"/>
    </row>
    <row r="84" spans="1:7" s="90" customFormat="1">
      <c r="A84" s="107"/>
      <c r="B84" s="18"/>
      <c r="C84" s="1"/>
      <c r="D84" s="1"/>
      <c r="E84" s="1"/>
      <c r="F84" s="1"/>
      <c r="G84" s="1"/>
    </row>
    <row r="85" spans="1:7" s="90" customFormat="1">
      <c r="A85" s="107"/>
      <c r="B85" s="18"/>
      <c r="C85" s="1"/>
      <c r="D85" s="1"/>
      <c r="E85" s="1"/>
      <c r="F85" s="1"/>
      <c r="G85" s="1"/>
    </row>
    <row r="86" spans="1:7" s="90" customFormat="1">
      <c r="A86" s="107"/>
      <c r="B86" s="18"/>
      <c r="C86" s="1"/>
      <c r="D86" s="1"/>
      <c r="E86" s="1"/>
      <c r="F86" s="1"/>
      <c r="G86" s="1"/>
    </row>
    <row r="87" spans="1:7" s="90" customFormat="1">
      <c r="A87" s="107"/>
      <c r="B87" s="18"/>
      <c r="C87" s="1"/>
      <c r="D87" s="1"/>
      <c r="E87" s="1"/>
      <c r="F87" s="1"/>
      <c r="G87" s="1"/>
    </row>
    <row r="88" spans="1:7" s="90" customFormat="1">
      <c r="A88" s="107"/>
      <c r="B88" s="18"/>
      <c r="C88" s="1"/>
      <c r="D88" s="1"/>
      <c r="E88" s="1"/>
      <c r="F88" s="1"/>
      <c r="G88" s="1"/>
    </row>
    <row r="89" spans="1:7" s="90" customFormat="1">
      <c r="A89" s="107"/>
      <c r="B89" s="18"/>
      <c r="C89" s="1"/>
      <c r="D89" s="1"/>
      <c r="E89" s="1"/>
      <c r="F89" s="1"/>
      <c r="G89" s="1"/>
    </row>
    <row r="90" spans="1:7" s="90" customFormat="1">
      <c r="A90" s="107"/>
      <c r="B90" s="18"/>
      <c r="C90" s="1"/>
      <c r="D90" s="1"/>
      <c r="E90" s="1"/>
      <c r="F90" s="1"/>
      <c r="G90" s="1"/>
    </row>
    <row r="91" spans="1:7" s="90" customFormat="1">
      <c r="A91" s="107"/>
      <c r="B91" s="18"/>
      <c r="C91" s="1"/>
      <c r="D91" s="1"/>
      <c r="E91" s="1"/>
      <c r="F91" s="1"/>
      <c r="G91" s="1"/>
    </row>
    <row r="92" spans="1:7" s="90" customFormat="1">
      <c r="A92" s="107"/>
      <c r="B92" s="18"/>
      <c r="C92" s="1"/>
      <c r="D92" s="1"/>
      <c r="E92" s="1"/>
      <c r="F92" s="1"/>
      <c r="G92" s="1"/>
    </row>
    <row r="93" spans="1:7" s="90" customFormat="1">
      <c r="A93" s="107"/>
      <c r="B93" s="18"/>
      <c r="C93" s="1"/>
      <c r="D93" s="1"/>
      <c r="E93" s="1"/>
      <c r="F93" s="1"/>
      <c r="G93" s="1"/>
    </row>
    <row r="94" spans="1:7" s="90" customFormat="1">
      <c r="A94" s="107"/>
      <c r="B94" s="18"/>
      <c r="C94" s="1"/>
      <c r="D94" s="1"/>
      <c r="E94" s="1"/>
      <c r="F94" s="1"/>
      <c r="G94" s="1"/>
    </row>
    <row r="95" spans="1:7" s="90" customFormat="1">
      <c r="A95" s="107"/>
      <c r="B95" s="18"/>
      <c r="C95" s="1"/>
      <c r="D95" s="1"/>
      <c r="E95" s="1"/>
      <c r="F95" s="1"/>
      <c r="G95" s="1"/>
    </row>
    <row r="96" spans="1:7" s="90" customFormat="1">
      <c r="A96" s="107"/>
      <c r="B96" s="18"/>
      <c r="C96" s="1"/>
      <c r="D96" s="1"/>
      <c r="E96" s="1"/>
      <c r="F96" s="1"/>
      <c r="G96" s="1"/>
    </row>
    <row r="97" spans="1:7" s="90" customFormat="1">
      <c r="A97" s="107"/>
      <c r="B97" s="18"/>
      <c r="C97" s="1"/>
      <c r="D97" s="1"/>
      <c r="E97" s="1"/>
      <c r="F97" s="1"/>
      <c r="G97" s="1"/>
    </row>
    <row r="98" spans="1:7" s="90" customFormat="1">
      <c r="A98" s="107"/>
      <c r="B98" s="18"/>
      <c r="C98" s="1"/>
      <c r="D98" s="1"/>
      <c r="E98" s="1"/>
      <c r="F98" s="1"/>
      <c r="G98" s="1"/>
    </row>
    <row r="99" spans="1:7" s="90" customFormat="1">
      <c r="A99" s="107"/>
      <c r="B99" s="18"/>
      <c r="C99" s="1"/>
      <c r="D99" s="1"/>
      <c r="E99" s="1"/>
      <c r="F99" s="1"/>
      <c r="G99" s="1"/>
    </row>
    <row r="100" spans="1:7" s="90" customFormat="1">
      <c r="A100" s="107"/>
      <c r="B100" s="18"/>
      <c r="C100" s="1"/>
      <c r="D100" s="1"/>
      <c r="E100" s="1"/>
      <c r="F100" s="1"/>
      <c r="G100" s="1"/>
    </row>
    <row r="101" spans="1:7" s="90" customFormat="1">
      <c r="A101" s="107"/>
      <c r="B101" s="18"/>
      <c r="C101" s="1"/>
      <c r="D101" s="1"/>
      <c r="E101" s="1"/>
      <c r="F101" s="1"/>
      <c r="G101" s="1"/>
    </row>
    <row r="102" spans="1:7" s="90" customFormat="1">
      <c r="A102" s="107"/>
      <c r="B102" s="18"/>
      <c r="C102" s="1"/>
      <c r="D102" s="1"/>
      <c r="E102" s="1"/>
      <c r="F102" s="1"/>
      <c r="G102" s="1"/>
    </row>
    <row r="103" spans="1:7" s="90" customFormat="1">
      <c r="A103" s="107"/>
      <c r="B103" s="18"/>
      <c r="C103" s="1"/>
      <c r="D103" s="1"/>
      <c r="E103" s="1"/>
      <c r="F103" s="1"/>
      <c r="G103" s="1"/>
    </row>
    <row r="104" spans="1:7" s="90" customFormat="1">
      <c r="A104" s="107"/>
      <c r="B104" s="18"/>
      <c r="C104" s="1"/>
      <c r="D104" s="1"/>
      <c r="E104" s="1"/>
      <c r="F104" s="1"/>
      <c r="G104" s="1"/>
    </row>
    <row r="105" spans="1:7" s="90" customFormat="1">
      <c r="A105" s="107"/>
      <c r="B105" s="18"/>
      <c r="C105" s="1"/>
      <c r="D105" s="1"/>
      <c r="E105" s="1"/>
      <c r="F105" s="1"/>
      <c r="G105" s="1"/>
    </row>
    <row r="106" spans="1:7" s="90" customFormat="1">
      <c r="A106" s="107"/>
      <c r="B106" s="18"/>
      <c r="C106" s="1"/>
      <c r="D106" s="1"/>
      <c r="E106" s="1"/>
      <c r="F106" s="1"/>
      <c r="G106" s="1"/>
    </row>
    <row r="107" spans="1:7" s="90" customFormat="1">
      <c r="A107" s="107"/>
      <c r="B107" s="18"/>
      <c r="C107" s="1"/>
      <c r="D107" s="1"/>
      <c r="E107" s="1"/>
      <c r="F107" s="1"/>
      <c r="G107" s="1"/>
    </row>
    <row r="108" spans="1:7" s="90" customFormat="1">
      <c r="A108" s="107"/>
      <c r="B108" s="18"/>
      <c r="C108" s="1"/>
      <c r="D108" s="1"/>
      <c r="E108" s="1"/>
      <c r="F108" s="1"/>
      <c r="G108" s="1"/>
    </row>
    <row r="109" spans="1:7" s="90" customFormat="1">
      <c r="A109" s="107"/>
      <c r="B109" s="18"/>
      <c r="C109" s="1"/>
      <c r="D109" s="1"/>
      <c r="E109" s="1"/>
      <c r="F109" s="1"/>
      <c r="G109" s="1"/>
    </row>
    <row r="110" spans="1:7" s="90" customFormat="1">
      <c r="A110" s="107"/>
      <c r="B110" s="18"/>
      <c r="C110" s="1"/>
      <c r="D110" s="1"/>
      <c r="E110" s="1"/>
      <c r="F110" s="1"/>
      <c r="G110" s="1"/>
    </row>
    <row r="111" spans="1:7" s="90" customFormat="1">
      <c r="A111" s="107"/>
      <c r="B111" s="18"/>
      <c r="C111" s="1"/>
      <c r="D111" s="1"/>
      <c r="E111" s="1"/>
      <c r="F111" s="1"/>
      <c r="G111" s="1"/>
    </row>
    <row r="112" spans="1:7" s="90" customFormat="1">
      <c r="A112" s="107"/>
      <c r="B112" s="18"/>
      <c r="C112" s="1"/>
      <c r="D112" s="1"/>
      <c r="E112" s="1"/>
      <c r="F112" s="1"/>
      <c r="G112" s="1"/>
    </row>
    <row r="113" spans="1:7" s="90" customFormat="1">
      <c r="A113" s="107"/>
      <c r="B113" s="18"/>
      <c r="C113" s="1"/>
      <c r="D113" s="1"/>
      <c r="E113" s="1"/>
      <c r="F113" s="1"/>
      <c r="G113" s="1"/>
    </row>
    <row r="114" spans="1:7" s="90" customFormat="1">
      <c r="A114" s="107"/>
      <c r="B114" s="18"/>
      <c r="C114" s="1"/>
      <c r="D114" s="1"/>
      <c r="E114" s="1"/>
      <c r="F114" s="1"/>
      <c r="G114" s="1"/>
    </row>
    <row r="115" spans="1:7" s="90" customFormat="1">
      <c r="A115" s="107"/>
      <c r="B115" s="18"/>
      <c r="C115" s="1"/>
      <c r="D115" s="1"/>
      <c r="E115" s="1"/>
      <c r="F115" s="1"/>
      <c r="G115" s="1"/>
    </row>
    <row r="116" spans="1:7" s="90" customFormat="1">
      <c r="A116" s="107"/>
      <c r="B116" s="18"/>
      <c r="C116" s="1"/>
      <c r="D116" s="1"/>
      <c r="E116" s="1"/>
      <c r="F116" s="1"/>
      <c r="G116" s="1"/>
    </row>
    <row r="117" spans="1:7" s="90" customFormat="1">
      <c r="A117" s="107"/>
      <c r="B117" s="18"/>
      <c r="C117" s="1"/>
      <c r="D117" s="1"/>
      <c r="E117" s="1"/>
      <c r="F117" s="1"/>
      <c r="G117" s="1"/>
    </row>
    <row r="118" spans="1:7" s="90" customFormat="1">
      <c r="A118" s="107"/>
      <c r="B118" s="18"/>
      <c r="C118" s="1"/>
      <c r="D118" s="1"/>
      <c r="E118" s="1"/>
      <c r="F118" s="1"/>
      <c r="G118" s="1"/>
    </row>
    <row r="119" spans="1:7" s="90" customFormat="1">
      <c r="A119" s="107"/>
      <c r="B119" s="18"/>
      <c r="C119" s="1"/>
      <c r="D119" s="1"/>
      <c r="E119" s="1"/>
      <c r="F119" s="1"/>
      <c r="G119" s="1"/>
    </row>
    <row r="120" spans="1:7" s="90" customFormat="1">
      <c r="A120" s="107"/>
      <c r="B120" s="18"/>
      <c r="C120" s="1"/>
      <c r="D120" s="1"/>
      <c r="E120" s="1"/>
      <c r="F120" s="1"/>
      <c r="G120" s="1"/>
    </row>
    <row r="121" spans="1:7" s="90" customFormat="1">
      <c r="A121" s="107"/>
      <c r="B121" s="18"/>
      <c r="C121" s="1"/>
      <c r="D121" s="1"/>
      <c r="E121" s="1"/>
      <c r="F121" s="1"/>
      <c r="G121" s="1"/>
    </row>
    <row r="122" spans="1:7" s="90" customFormat="1">
      <c r="A122" s="107"/>
      <c r="B122" s="18"/>
      <c r="C122" s="1"/>
      <c r="D122" s="1"/>
      <c r="E122" s="1"/>
      <c r="F122" s="1"/>
      <c r="G122" s="1"/>
    </row>
    <row r="123" spans="1:7" s="90" customFormat="1">
      <c r="A123" s="107"/>
      <c r="B123" s="18"/>
      <c r="C123" s="1"/>
      <c r="D123" s="1"/>
      <c r="E123" s="1"/>
      <c r="F123" s="1"/>
      <c r="G123" s="1"/>
    </row>
    <row r="124" spans="1:7" s="90" customFormat="1">
      <c r="A124" s="107"/>
      <c r="B124" s="18"/>
      <c r="C124" s="1"/>
      <c r="D124" s="1"/>
      <c r="E124" s="1"/>
      <c r="F124" s="1"/>
      <c r="G124" s="1"/>
    </row>
    <row r="125" spans="1:7" s="90" customFormat="1">
      <c r="A125" s="107"/>
      <c r="B125" s="18"/>
      <c r="C125" s="1"/>
      <c r="D125" s="1"/>
      <c r="E125" s="1"/>
      <c r="F125" s="1"/>
      <c r="G125" s="1"/>
    </row>
    <row r="126" spans="1:7" s="90" customFormat="1">
      <c r="A126" s="107"/>
      <c r="B126" s="18"/>
      <c r="C126" s="1"/>
      <c r="D126" s="1"/>
      <c r="E126" s="1"/>
      <c r="F126" s="1"/>
      <c r="G126" s="1"/>
    </row>
    <row r="127" spans="1:7" s="90" customFormat="1">
      <c r="A127" s="107"/>
      <c r="B127" s="18"/>
      <c r="C127" s="1"/>
      <c r="D127" s="1"/>
      <c r="E127" s="1"/>
      <c r="F127" s="1"/>
      <c r="G127" s="1"/>
    </row>
    <row r="128" spans="1:7" s="90" customFormat="1">
      <c r="A128" s="107"/>
      <c r="B128" s="18"/>
      <c r="C128" s="1"/>
      <c r="D128" s="1"/>
      <c r="E128" s="1"/>
      <c r="F128" s="1"/>
      <c r="G128" s="1"/>
    </row>
    <row r="129" spans="1:7" s="90" customFormat="1">
      <c r="A129" s="107"/>
      <c r="B129" s="18"/>
      <c r="C129" s="1"/>
      <c r="D129" s="1"/>
      <c r="E129" s="1"/>
      <c r="F129" s="1"/>
      <c r="G129" s="1"/>
    </row>
    <row r="130" spans="1:7" s="90" customFormat="1">
      <c r="A130" s="107"/>
      <c r="B130" s="18"/>
      <c r="C130" s="1"/>
      <c r="D130" s="1"/>
      <c r="E130" s="1"/>
      <c r="F130" s="1"/>
      <c r="G130" s="1"/>
    </row>
    <row r="131" spans="1:7" s="90" customFormat="1">
      <c r="A131" s="107"/>
      <c r="B131" s="18"/>
      <c r="C131" s="1"/>
      <c r="D131" s="1"/>
      <c r="E131" s="1"/>
      <c r="F131" s="1"/>
      <c r="G131" s="1"/>
    </row>
    <row r="132" spans="1:7" s="90" customFormat="1">
      <c r="A132" s="107"/>
      <c r="B132" s="18"/>
      <c r="C132" s="1"/>
      <c r="D132" s="1"/>
      <c r="E132" s="1"/>
      <c r="F132" s="1"/>
      <c r="G132" s="1"/>
    </row>
    <row r="133" spans="1:7" s="90" customFormat="1">
      <c r="A133" s="107"/>
      <c r="B133" s="18"/>
      <c r="C133" s="1"/>
      <c r="D133" s="1"/>
      <c r="E133" s="1"/>
      <c r="F133" s="1"/>
      <c r="G133" s="1"/>
    </row>
    <row r="134" spans="1:7" s="90" customFormat="1">
      <c r="A134" s="107"/>
      <c r="B134" s="18"/>
      <c r="C134" s="1"/>
      <c r="D134" s="1"/>
      <c r="E134" s="1"/>
      <c r="F134" s="1"/>
      <c r="G134" s="1"/>
    </row>
    <row r="135" spans="1:7" s="90" customFormat="1">
      <c r="A135" s="107"/>
      <c r="B135" s="18"/>
      <c r="C135" s="1"/>
      <c r="D135" s="1"/>
      <c r="E135" s="1"/>
      <c r="F135" s="1"/>
      <c r="G135" s="1"/>
    </row>
    <row r="136" spans="1:7" s="90" customFormat="1">
      <c r="A136" s="107"/>
      <c r="B136" s="18"/>
      <c r="C136" s="1"/>
      <c r="D136" s="1"/>
      <c r="E136" s="1"/>
      <c r="F136" s="1"/>
      <c r="G136" s="1"/>
    </row>
    <row r="137" spans="1:7" s="90" customFormat="1">
      <c r="A137" s="107"/>
      <c r="B137" s="18"/>
      <c r="C137" s="1"/>
      <c r="D137" s="1"/>
      <c r="E137" s="1"/>
      <c r="F137" s="1"/>
      <c r="G137" s="1"/>
    </row>
    <row r="138" spans="1:7" s="90" customFormat="1">
      <c r="A138" s="107"/>
      <c r="B138" s="18"/>
      <c r="C138" s="1"/>
      <c r="D138" s="1"/>
      <c r="E138" s="1"/>
      <c r="F138" s="1"/>
      <c r="G138" s="1"/>
    </row>
    <row r="139" spans="1:7" s="90" customFormat="1">
      <c r="A139" s="107"/>
      <c r="B139" s="18"/>
      <c r="C139" s="1"/>
      <c r="D139" s="1"/>
      <c r="E139" s="1"/>
      <c r="F139" s="1"/>
      <c r="G139" s="1"/>
    </row>
    <row r="140" spans="1:7" s="90" customFormat="1">
      <c r="A140" s="107"/>
      <c r="B140" s="18"/>
      <c r="C140" s="1"/>
      <c r="D140" s="1"/>
      <c r="E140" s="1"/>
      <c r="F140" s="1"/>
      <c r="G140" s="1"/>
    </row>
    <row r="141" spans="1:7" s="90" customFormat="1">
      <c r="A141" s="107"/>
      <c r="B141" s="18"/>
      <c r="C141" s="1"/>
      <c r="D141" s="1"/>
      <c r="E141" s="1"/>
      <c r="F141" s="1"/>
      <c r="G141" s="1"/>
    </row>
    <row r="142" spans="1:7" s="90" customFormat="1">
      <c r="A142" s="107"/>
      <c r="B142" s="18"/>
      <c r="C142" s="1"/>
      <c r="D142" s="1"/>
      <c r="E142" s="1"/>
      <c r="F142" s="1"/>
      <c r="G142" s="1"/>
    </row>
    <row r="143" spans="1:7" s="90" customFormat="1">
      <c r="A143" s="107"/>
      <c r="B143" s="18"/>
      <c r="C143" s="1"/>
      <c r="D143" s="1"/>
      <c r="E143" s="1"/>
      <c r="F143" s="1"/>
      <c r="G143" s="1"/>
    </row>
    <row r="144" spans="1:7" s="90" customFormat="1">
      <c r="A144" s="107"/>
      <c r="B144" s="18"/>
      <c r="C144" s="1"/>
      <c r="D144" s="1"/>
      <c r="E144" s="1"/>
      <c r="F144" s="1"/>
      <c r="G144" s="1"/>
    </row>
    <row r="145" spans="1:7" s="90" customFormat="1">
      <c r="A145" s="107"/>
      <c r="B145" s="18"/>
      <c r="C145" s="1"/>
      <c r="D145" s="1"/>
      <c r="E145" s="1"/>
      <c r="F145" s="1"/>
      <c r="G145" s="1"/>
    </row>
    <row r="146" spans="1:7" s="90" customFormat="1">
      <c r="A146" s="107"/>
      <c r="B146" s="18"/>
      <c r="C146" s="1"/>
      <c r="D146" s="1"/>
      <c r="E146" s="1"/>
      <c r="F146" s="1"/>
      <c r="G146" s="1"/>
    </row>
    <row r="147" spans="1:7" s="90" customFormat="1">
      <c r="A147" s="107"/>
      <c r="B147" s="18"/>
      <c r="C147" s="1"/>
      <c r="D147" s="1"/>
      <c r="E147" s="1"/>
      <c r="F147" s="1"/>
      <c r="G147" s="1"/>
    </row>
    <row r="148" spans="1:7" s="90" customFormat="1">
      <c r="A148" s="107"/>
      <c r="B148" s="18"/>
      <c r="C148" s="1"/>
      <c r="D148" s="1"/>
      <c r="E148" s="1"/>
      <c r="F148" s="1"/>
      <c r="G148" s="1"/>
    </row>
    <row r="149" spans="1:7" s="90" customFormat="1">
      <c r="A149" s="107"/>
      <c r="B149" s="18"/>
      <c r="C149" s="1"/>
      <c r="D149" s="1"/>
      <c r="E149" s="1"/>
      <c r="F149" s="1"/>
      <c r="G149" s="1"/>
    </row>
    <row r="150" spans="1:7" s="90" customFormat="1">
      <c r="A150" s="107"/>
      <c r="B150" s="18"/>
      <c r="C150" s="1"/>
      <c r="D150" s="1"/>
      <c r="E150" s="1"/>
      <c r="F150" s="1"/>
      <c r="G150" s="1"/>
    </row>
    <row r="151" spans="1:7" s="90" customFormat="1">
      <c r="A151" s="107"/>
      <c r="B151" s="18"/>
      <c r="C151" s="1"/>
      <c r="D151" s="1"/>
      <c r="E151" s="1"/>
      <c r="F151" s="1"/>
      <c r="G151" s="1"/>
    </row>
    <row r="152" spans="1:7" s="90" customFormat="1">
      <c r="A152" s="107"/>
      <c r="B152" s="18"/>
      <c r="C152" s="1"/>
      <c r="D152" s="1"/>
      <c r="E152" s="1"/>
      <c r="F152" s="1"/>
      <c r="G152" s="1"/>
    </row>
    <row r="153" spans="1:7" s="90" customFormat="1">
      <c r="A153" s="107"/>
      <c r="B153" s="18"/>
      <c r="C153" s="1"/>
      <c r="D153" s="1"/>
      <c r="E153" s="1"/>
      <c r="F153" s="1"/>
      <c r="G153" s="1"/>
    </row>
    <row r="154" spans="1:7" s="90" customFormat="1">
      <c r="A154" s="107"/>
      <c r="B154" s="18"/>
      <c r="C154" s="1"/>
      <c r="D154" s="1"/>
      <c r="E154" s="1"/>
      <c r="F154" s="1"/>
      <c r="G154" s="1"/>
    </row>
    <row r="155" spans="1:7" s="90" customFormat="1">
      <c r="A155" s="107"/>
      <c r="B155" s="18"/>
      <c r="C155" s="1"/>
      <c r="D155" s="1"/>
      <c r="E155" s="1"/>
      <c r="F155" s="1"/>
      <c r="G155" s="1"/>
    </row>
    <row r="156" spans="1:7" s="90" customFormat="1">
      <c r="A156" s="107"/>
      <c r="B156" s="18"/>
      <c r="C156" s="1"/>
      <c r="D156" s="1"/>
      <c r="E156" s="1"/>
      <c r="F156" s="1"/>
      <c r="G156" s="1"/>
    </row>
    <row r="157" spans="1:7" s="90" customFormat="1">
      <c r="A157" s="107"/>
      <c r="B157" s="18"/>
      <c r="C157" s="1"/>
      <c r="D157" s="1"/>
      <c r="E157" s="1"/>
      <c r="F157" s="1"/>
      <c r="G157" s="1"/>
    </row>
    <row r="158" spans="1:7" s="90" customFormat="1">
      <c r="A158" s="107"/>
      <c r="B158" s="18"/>
      <c r="C158" s="1"/>
      <c r="D158" s="1"/>
      <c r="E158" s="1"/>
      <c r="F158" s="1"/>
      <c r="G158" s="1"/>
    </row>
    <row r="159" spans="1:7" s="90" customFormat="1">
      <c r="A159" s="107"/>
      <c r="B159" s="18"/>
      <c r="C159" s="1"/>
      <c r="D159" s="1"/>
      <c r="E159" s="1"/>
      <c r="F159" s="1"/>
      <c r="G159" s="1"/>
    </row>
    <row r="160" spans="1:7" s="90" customFormat="1">
      <c r="A160" s="107"/>
      <c r="B160" s="18"/>
      <c r="C160" s="1"/>
      <c r="D160" s="1"/>
      <c r="E160" s="1"/>
      <c r="F160" s="1"/>
      <c r="G160" s="1"/>
    </row>
    <row r="161" spans="1:7" s="90" customFormat="1">
      <c r="A161" s="107"/>
      <c r="B161" s="18"/>
      <c r="C161" s="1"/>
      <c r="D161" s="1"/>
      <c r="E161" s="1"/>
      <c r="F161" s="1"/>
      <c r="G161" s="1"/>
    </row>
    <row r="162" spans="1:7" s="90" customFormat="1">
      <c r="A162" s="107"/>
      <c r="B162" s="18"/>
      <c r="C162" s="1"/>
      <c r="D162" s="1"/>
      <c r="E162" s="1"/>
      <c r="F162" s="1"/>
      <c r="G162" s="1"/>
    </row>
    <row r="163" spans="1:7" s="90" customFormat="1">
      <c r="A163" s="107"/>
      <c r="B163" s="18"/>
      <c r="C163" s="1"/>
      <c r="D163" s="1"/>
      <c r="E163" s="1"/>
      <c r="F163" s="1"/>
      <c r="G163" s="1"/>
    </row>
    <row r="164" spans="1:7" s="90" customFormat="1">
      <c r="A164" s="107"/>
      <c r="B164" s="18"/>
      <c r="C164" s="1"/>
      <c r="D164" s="1"/>
      <c r="E164" s="1"/>
      <c r="F164" s="1"/>
      <c r="G164" s="1"/>
    </row>
    <row r="165" spans="1:7" s="90" customFormat="1">
      <c r="A165" s="107"/>
      <c r="B165" s="18"/>
      <c r="C165" s="1"/>
      <c r="D165" s="1"/>
      <c r="E165" s="1"/>
      <c r="F165" s="1"/>
      <c r="G165" s="1"/>
    </row>
    <row r="166" spans="1:7" s="90" customFormat="1">
      <c r="A166" s="107"/>
      <c r="B166" s="18"/>
      <c r="C166" s="1"/>
      <c r="D166" s="1"/>
      <c r="E166" s="1"/>
      <c r="F166" s="1"/>
      <c r="G166" s="1"/>
    </row>
    <row r="167" spans="1:7" s="90" customFormat="1">
      <c r="A167" s="107"/>
      <c r="B167" s="18"/>
      <c r="C167" s="1"/>
      <c r="D167" s="1"/>
      <c r="E167" s="1"/>
      <c r="F167" s="1"/>
      <c r="G167" s="1"/>
    </row>
    <row r="168" spans="1:7" s="90" customFormat="1">
      <c r="A168" s="107"/>
      <c r="B168" s="18"/>
      <c r="C168" s="1"/>
      <c r="D168" s="1"/>
      <c r="E168" s="1"/>
      <c r="F168" s="1"/>
      <c r="G168" s="1"/>
    </row>
    <row r="169" spans="1:7" s="90" customFormat="1">
      <c r="A169" s="107"/>
      <c r="B169" s="18"/>
      <c r="C169" s="1"/>
      <c r="D169" s="1"/>
      <c r="E169" s="1"/>
      <c r="F169" s="1"/>
      <c r="G169" s="1"/>
    </row>
    <row r="170" spans="1:7" s="90" customFormat="1">
      <c r="A170" s="107"/>
      <c r="B170" s="18"/>
      <c r="C170" s="1"/>
      <c r="D170" s="1"/>
      <c r="E170" s="1"/>
      <c r="F170" s="1"/>
      <c r="G170" s="1"/>
    </row>
    <row r="171" spans="1:7" s="90" customFormat="1">
      <c r="A171" s="107"/>
      <c r="B171" s="18"/>
      <c r="C171" s="1"/>
      <c r="D171" s="1"/>
      <c r="E171" s="1"/>
      <c r="F171" s="1"/>
      <c r="G171" s="1"/>
    </row>
    <row r="172" spans="1:7" s="90" customFormat="1">
      <c r="A172" s="107"/>
      <c r="B172" s="18"/>
      <c r="C172" s="1"/>
      <c r="D172" s="1"/>
      <c r="E172" s="1"/>
      <c r="F172" s="1"/>
      <c r="G172" s="1"/>
    </row>
    <row r="173" spans="1:7" s="90" customFormat="1">
      <c r="A173" s="107"/>
      <c r="B173" s="18"/>
      <c r="C173" s="1"/>
      <c r="D173" s="1"/>
      <c r="E173" s="1"/>
      <c r="F173" s="1"/>
      <c r="G173" s="1"/>
    </row>
    <row r="174" spans="1:7" s="90" customFormat="1">
      <c r="A174" s="107"/>
      <c r="B174" s="18"/>
      <c r="C174" s="1"/>
      <c r="D174" s="1"/>
      <c r="E174" s="1"/>
      <c r="F174" s="1"/>
      <c r="G174" s="1"/>
    </row>
    <row r="175" spans="1:7" s="90" customFormat="1">
      <c r="A175" s="107"/>
      <c r="B175" s="18"/>
      <c r="C175" s="1"/>
      <c r="D175" s="1"/>
      <c r="E175" s="1"/>
      <c r="F175" s="1"/>
      <c r="G175" s="1"/>
    </row>
    <row r="176" spans="1:7" s="90" customFormat="1">
      <c r="A176" s="107"/>
      <c r="B176" s="18"/>
      <c r="C176" s="1"/>
      <c r="D176" s="1"/>
      <c r="E176" s="1"/>
      <c r="F176" s="1"/>
      <c r="G176" s="1"/>
    </row>
    <row r="177" spans="1:7" s="90" customFormat="1">
      <c r="A177" s="107"/>
      <c r="B177" s="18"/>
      <c r="C177" s="1"/>
      <c r="D177" s="1"/>
      <c r="E177" s="1"/>
      <c r="F177" s="1"/>
      <c r="G177" s="1"/>
    </row>
    <row r="178" spans="1:7" s="90" customFormat="1">
      <c r="A178" s="107"/>
      <c r="B178" s="18"/>
      <c r="C178" s="1"/>
      <c r="D178" s="1"/>
      <c r="E178" s="1"/>
      <c r="F178" s="1"/>
      <c r="G178" s="1"/>
    </row>
    <row r="179" spans="1:7" s="90" customFormat="1">
      <c r="A179" s="107"/>
      <c r="B179" s="18"/>
      <c r="C179" s="1"/>
      <c r="D179" s="1"/>
      <c r="E179" s="1"/>
      <c r="F179" s="1"/>
      <c r="G179" s="1"/>
    </row>
    <row r="180" spans="1:7" s="90" customFormat="1">
      <c r="A180" s="107"/>
      <c r="B180" s="18"/>
      <c r="C180" s="1"/>
      <c r="D180" s="1"/>
      <c r="E180" s="1"/>
      <c r="F180" s="1"/>
      <c r="G180" s="1"/>
    </row>
    <row r="181" spans="1:7" s="90" customFormat="1">
      <c r="A181" s="107"/>
      <c r="B181" s="18"/>
      <c r="C181" s="1"/>
      <c r="D181" s="1"/>
      <c r="E181" s="1"/>
      <c r="F181" s="1"/>
      <c r="G181" s="1"/>
    </row>
    <row r="182" spans="1:7" s="90" customFormat="1">
      <c r="A182" s="107"/>
      <c r="B182" s="18"/>
      <c r="C182" s="1"/>
      <c r="D182" s="1"/>
      <c r="E182" s="1"/>
      <c r="F182" s="1"/>
      <c r="G182" s="1"/>
    </row>
    <row r="183" spans="1:7" s="90" customFormat="1">
      <c r="A183" s="107"/>
      <c r="B183" s="18"/>
      <c r="C183" s="1"/>
      <c r="D183" s="1"/>
      <c r="E183" s="1"/>
      <c r="F183" s="1"/>
      <c r="G183" s="1"/>
    </row>
    <row r="184" spans="1:7" s="90" customFormat="1">
      <c r="A184" s="107"/>
      <c r="B184" s="18"/>
      <c r="C184" s="1"/>
      <c r="D184" s="1"/>
      <c r="E184" s="1"/>
      <c r="F184" s="1"/>
      <c r="G184" s="1"/>
    </row>
    <row r="185" spans="1:7" s="90" customFormat="1">
      <c r="A185" s="107"/>
      <c r="B185" s="18"/>
      <c r="C185" s="1"/>
      <c r="D185" s="1"/>
      <c r="E185" s="1"/>
      <c r="F185" s="1"/>
      <c r="G185" s="1"/>
    </row>
    <row r="186" spans="1:7" s="90" customFormat="1">
      <c r="A186" s="107"/>
      <c r="B186" s="18"/>
      <c r="C186" s="1"/>
      <c r="D186" s="1"/>
      <c r="E186" s="1"/>
      <c r="F186" s="1"/>
      <c r="G186" s="1"/>
    </row>
    <row r="187" spans="1:7" s="90" customFormat="1">
      <c r="A187" s="107"/>
      <c r="B187" s="18"/>
      <c r="C187" s="1"/>
      <c r="D187" s="1"/>
      <c r="E187" s="1"/>
      <c r="F187" s="1"/>
      <c r="G187" s="1"/>
    </row>
    <row r="188" spans="1:7" s="90" customFormat="1">
      <c r="A188" s="107"/>
      <c r="B188" s="18"/>
      <c r="C188" s="1"/>
      <c r="D188" s="1"/>
      <c r="E188" s="1"/>
      <c r="F188" s="1"/>
      <c r="G188" s="1"/>
    </row>
    <row r="189" spans="1:7" s="90" customFormat="1">
      <c r="A189" s="107"/>
      <c r="B189" s="18"/>
      <c r="C189" s="1"/>
      <c r="D189" s="1"/>
      <c r="E189" s="1"/>
      <c r="F189" s="1"/>
      <c r="G189" s="1"/>
    </row>
    <row r="190" spans="1:7" s="90" customFormat="1">
      <c r="A190" s="107"/>
      <c r="B190" s="18"/>
      <c r="C190" s="1"/>
      <c r="D190" s="1"/>
      <c r="E190" s="1"/>
      <c r="F190" s="1"/>
      <c r="G190" s="1"/>
    </row>
    <row r="191" spans="1:7" s="90" customFormat="1">
      <c r="A191" s="107"/>
      <c r="B191" s="18"/>
      <c r="C191" s="1"/>
      <c r="D191" s="1"/>
      <c r="E191" s="1"/>
      <c r="F191" s="1"/>
      <c r="G191" s="1"/>
    </row>
    <row r="192" spans="1:7" s="90" customFormat="1">
      <c r="A192" s="107"/>
      <c r="B192" s="18"/>
      <c r="C192" s="1"/>
      <c r="D192" s="1"/>
      <c r="E192" s="1"/>
      <c r="F192" s="1"/>
      <c r="G192" s="1"/>
    </row>
    <row r="193" spans="1:7" s="90" customFormat="1">
      <c r="A193" s="107"/>
      <c r="B193" s="18"/>
      <c r="C193" s="1"/>
      <c r="D193" s="1"/>
      <c r="E193" s="1"/>
      <c r="F193" s="1"/>
      <c r="G193" s="1"/>
    </row>
    <row r="194" spans="1:7" s="90" customFormat="1">
      <c r="A194" s="107"/>
      <c r="B194" s="18"/>
      <c r="C194" s="1"/>
      <c r="D194" s="1"/>
      <c r="E194" s="1"/>
      <c r="F194" s="1"/>
      <c r="G194" s="1"/>
    </row>
    <row r="195" spans="1:7" s="90" customFormat="1">
      <c r="A195" s="107"/>
      <c r="B195" s="18"/>
      <c r="C195" s="1"/>
      <c r="D195" s="1"/>
      <c r="E195" s="1"/>
      <c r="F195" s="1"/>
      <c r="G195" s="1"/>
    </row>
    <row r="196" spans="1:7" s="90" customFormat="1">
      <c r="A196" s="107"/>
      <c r="B196" s="18"/>
      <c r="C196" s="1"/>
      <c r="D196" s="1"/>
      <c r="E196" s="1"/>
      <c r="F196" s="1"/>
      <c r="G196" s="1"/>
    </row>
    <row r="197" spans="1:7" s="90" customFormat="1">
      <c r="A197" s="107"/>
      <c r="B197" s="18"/>
      <c r="C197" s="1"/>
      <c r="D197" s="1"/>
      <c r="E197" s="1"/>
      <c r="F197" s="1"/>
      <c r="G197" s="1"/>
    </row>
    <row r="198" spans="1:7" s="90" customFormat="1">
      <c r="A198" s="107"/>
      <c r="B198" s="18"/>
      <c r="C198" s="1"/>
      <c r="D198" s="1"/>
      <c r="E198" s="1"/>
      <c r="F198" s="1"/>
      <c r="G198" s="1"/>
    </row>
    <row r="199" spans="1:7" s="90" customFormat="1">
      <c r="A199" s="107"/>
      <c r="B199" s="18"/>
      <c r="C199" s="1"/>
      <c r="D199" s="1"/>
      <c r="E199" s="1"/>
      <c r="F199" s="1"/>
      <c r="G199" s="1"/>
    </row>
    <row r="200" spans="1:7" s="90" customFormat="1">
      <c r="A200" s="107"/>
      <c r="B200" s="18"/>
      <c r="C200" s="1"/>
      <c r="D200" s="1"/>
      <c r="E200" s="1"/>
      <c r="F200" s="1"/>
      <c r="G200" s="1"/>
    </row>
    <row r="201" spans="1:7" s="90" customFormat="1">
      <c r="A201" s="107"/>
      <c r="B201" s="18"/>
      <c r="C201" s="1"/>
      <c r="D201" s="1"/>
      <c r="E201" s="1"/>
      <c r="F201" s="1"/>
      <c r="G201" s="1"/>
    </row>
    <row r="202" spans="1:7" s="90" customFormat="1">
      <c r="A202" s="107"/>
      <c r="B202" s="18"/>
      <c r="C202" s="1"/>
      <c r="D202" s="1"/>
      <c r="E202" s="1"/>
      <c r="F202" s="1"/>
      <c r="G202" s="1"/>
    </row>
    <row r="203" spans="1:7" s="90" customFormat="1">
      <c r="A203" s="107"/>
      <c r="B203" s="18"/>
      <c r="C203" s="1"/>
      <c r="D203" s="1"/>
      <c r="E203" s="1"/>
      <c r="F203" s="1"/>
      <c r="G203" s="1"/>
    </row>
    <row r="204" spans="1:7" s="90" customFormat="1">
      <c r="A204" s="107"/>
      <c r="B204" s="18"/>
      <c r="C204" s="1"/>
      <c r="D204" s="1"/>
      <c r="E204" s="1"/>
      <c r="F204" s="1"/>
      <c r="G204" s="1"/>
    </row>
    <row r="205" spans="1:7" s="90" customFormat="1">
      <c r="A205" s="107"/>
      <c r="B205" s="18"/>
      <c r="C205" s="1"/>
      <c r="D205" s="1"/>
      <c r="E205" s="1"/>
      <c r="F205" s="1"/>
      <c r="G205" s="1"/>
    </row>
    <row r="206" spans="1:7" s="90" customFormat="1">
      <c r="A206" s="107"/>
      <c r="B206" s="18"/>
      <c r="C206" s="1"/>
      <c r="D206" s="1"/>
      <c r="E206" s="1"/>
      <c r="F206" s="1"/>
      <c r="G206" s="1"/>
    </row>
    <row r="207" spans="1:7" s="90" customFormat="1">
      <c r="A207" s="107"/>
      <c r="B207" s="18"/>
      <c r="C207" s="1"/>
      <c r="D207" s="1"/>
      <c r="E207" s="1"/>
      <c r="F207" s="1"/>
      <c r="G207" s="1"/>
    </row>
    <row r="208" spans="1:7" s="90" customFormat="1">
      <c r="A208" s="107"/>
      <c r="B208" s="18"/>
      <c r="C208" s="1"/>
      <c r="D208" s="1"/>
      <c r="E208" s="1"/>
      <c r="F208" s="1"/>
      <c r="G208" s="1"/>
    </row>
    <row r="209" spans="1:7" s="90" customFormat="1">
      <c r="A209" s="107"/>
      <c r="B209" s="18"/>
      <c r="C209" s="1"/>
      <c r="D209" s="1"/>
      <c r="E209" s="1"/>
      <c r="F209" s="1"/>
      <c r="G209" s="1"/>
    </row>
    <row r="210" spans="1:7" s="90" customFormat="1">
      <c r="A210" s="107"/>
      <c r="B210" s="18"/>
      <c r="C210" s="1"/>
      <c r="D210" s="1"/>
      <c r="E210" s="1"/>
      <c r="F210" s="1"/>
      <c r="G210" s="1"/>
    </row>
    <row r="211" spans="1:7" s="90" customFormat="1">
      <c r="A211" s="107"/>
      <c r="B211" s="18"/>
      <c r="C211" s="1"/>
      <c r="D211" s="1"/>
      <c r="E211" s="1"/>
      <c r="F211" s="1"/>
      <c r="G211" s="1"/>
    </row>
    <row r="212" spans="1:7" s="90" customFormat="1">
      <c r="A212" s="107"/>
      <c r="B212" s="18"/>
      <c r="C212" s="1"/>
      <c r="D212" s="1"/>
      <c r="E212" s="1"/>
      <c r="F212" s="1"/>
      <c r="G212" s="1"/>
    </row>
    <row r="213" spans="1:7" s="90" customFormat="1">
      <c r="A213" s="107"/>
      <c r="B213" s="18"/>
      <c r="C213" s="1"/>
      <c r="D213" s="1"/>
      <c r="E213" s="1"/>
      <c r="F213" s="1"/>
      <c r="G213" s="1"/>
    </row>
    <row r="214" spans="1:7" s="90" customFormat="1">
      <c r="A214" s="107"/>
      <c r="B214" s="18"/>
      <c r="C214" s="1"/>
      <c r="D214" s="1"/>
      <c r="E214" s="1"/>
      <c r="F214" s="1"/>
      <c r="G214" s="1"/>
    </row>
    <row r="215" spans="1:7" s="90" customFormat="1">
      <c r="A215" s="107"/>
      <c r="B215" s="18"/>
      <c r="C215" s="1"/>
      <c r="D215" s="1"/>
      <c r="E215" s="1"/>
      <c r="F215" s="1"/>
      <c r="G215" s="1"/>
    </row>
    <row r="216" spans="1:7" s="90" customFormat="1">
      <c r="A216" s="107"/>
      <c r="B216" s="18"/>
      <c r="C216" s="1"/>
      <c r="D216" s="1"/>
      <c r="E216" s="1"/>
      <c r="F216" s="1"/>
      <c r="G216" s="1"/>
    </row>
    <row r="217" spans="1:7" s="90" customFormat="1">
      <c r="A217" s="107"/>
      <c r="B217" s="18"/>
      <c r="C217" s="1"/>
      <c r="D217" s="1"/>
      <c r="E217" s="1"/>
      <c r="F217" s="1"/>
      <c r="G217" s="1"/>
    </row>
    <row r="218" spans="1:7" s="90" customFormat="1">
      <c r="A218" s="107"/>
      <c r="B218" s="18"/>
      <c r="C218" s="1"/>
      <c r="D218" s="1"/>
      <c r="E218" s="1"/>
      <c r="F218" s="1"/>
      <c r="G218" s="1"/>
    </row>
    <row r="219" spans="1:7" s="90" customFormat="1">
      <c r="A219" s="107"/>
      <c r="B219" s="18"/>
      <c r="C219" s="1"/>
      <c r="D219" s="1"/>
      <c r="E219" s="1"/>
      <c r="F219" s="1"/>
      <c r="G219" s="1"/>
    </row>
    <row r="220" spans="1:7" s="90" customFormat="1">
      <c r="A220" s="107"/>
      <c r="B220" s="18"/>
      <c r="C220" s="1"/>
      <c r="D220" s="1"/>
      <c r="E220" s="1"/>
      <c r="F220" s="1"/>
      <c r="G220" s="1"/>
    </row>
    <row r="221" spans="1:7" s="90" customFormat="1">
      <c r="A221" s="107"/>
      <c r="B221" s="18"/>
      <c r="C221" s="1"/>
      <c r="D221" s="1"/>
      <c r="E221" s="1"/>
      <c r="F221" s="1"/>
      <c r="G221" s="1"/>
    </row>
    <row r="222" spans="1:7" s="90" customFormat="1">
      <c r="A222" s="107"/>
      <c r="B222" s="18"/>
      <c r="C222" s="1"/>
      <c r="D222" s="1"/>
      <c r="E222" s="1"/>
      <c r="F222" s="1"/>
      <c r="G222" s="1"/>
    </row>
    <row r="223" spans="1:7" s="90" customFormat="1">
      <c r="A223" s="107"/>
      <c r="B223" s="18"/>
      <c r="C223" s="1"/>
      <c r="D223" s="1"/>
      <c r="E223" s="1"/>
      <c r="F223" s="1"/>
      <c r="G223" s="1"/>
    </row>
    <row r="224" spans="1:7" s="90" customFormat="1">
      <c r="A224" s="107"/>
      <c r="B224" s="18"/>
      <c r="C224" s="1"/>
      <c r="D224" s="1"/>
      <c r="E224" s="1"/>
      <c r="F224" s="1"/>
      <c r="G224" s="1"/>
    </row>
    <row r="225" spans="1:7" s="90" customFormat="1">
      <c r="A225" s="107"/>
      <c r="B225" s="18"/>
      <c r="C225" s="1"/>
      <c r="D225" s="1"/>
      <c r="E225" s="1"/>
      <c r="F225" s="1"/>
      <c r="G225" s="1"/>
    </row>
    <row r="226" spans="1:7" s="90" customFormat="1">
      <c r="A226" s="107"/>
      <c r="B226" s="18"/>
      <c r="C226" s="1"/>
      <c r="D226" s="1"/>
      <c r="E226" s="1"/>
      <c r="F226" s="1"/>
      <c r="G226" s="1"/>
    </row>
    <row r="227" spans="1:7" s="90" customFormat="1">
      <c r="A227" s="107"/>
      <c r="B227" s="18"/>
      <c r="C227" s="1"/>
      <c r="D227" s="1"/>
      <c r="E227" s="1"/>
      <c r="F227" s="1"/>
      <c r="G227" s="1"/>
    </row>
    <row r="228" spans="1:7" s="90" customFormat="1">
      <c r="A228" s="107"/>
      <c r="B228" s="18"/>
      <c r="C228" s="1"/>
      <c r="D228" s="1"/>
      <c r="E228" s="1"/>
      <c r="F228" s="1"/>
      <c r="G228" s="1"/>
    </row>
    <row r="229" spans="1:7" s="90" customFormat="1">
      <c r="A229" s="107"/>
      <c r="B229" s="18"/>
      <c r="C229" s="1"/>
      <c r="D229" s="1"/>
      <c r="E229" s="1"/>
      <c r="F229" s="1"/>
      <c r="G229" s="1"/>
    </row>
    <row r="230" spans="1:7" s="90" customFormat="1">
      <c r="A230" s="107"/>
      <c r="B230" s="18"/>
      <c r="C230" s="1"/>
      <c r="D230" s="1"/>
      <c r="E230" s="1"/>
      <c r="F230" s="1"/>
      <c r="G230" s="1"/>
    </row>
    <row r="231" spans="1:7" s="90" customFormat="1">
      <c r="A231" s="107"/>
      <c r="B231" s="18"/>
      <c r="C231" s="1"/>
      <c r="D231" s="1"/>
      <c r="E231" s="1"/>
      <c r="F231" s="1"/>
      <c r="G231" s="1"/>
    </row>
    <row r="232" spans="1:7" s="90" customFormat="1">
      <c r="A232" s="107"/>
      <c r="B232" s="18"/>
      <c r="C232" s="1"/>
      <c r="D232" s="1"/>
      <c r="E232" s="1"/>
      <c r="F232" s="1"/>
      <c r="G232" s="1"/>
    </row>
    <row r="233" spans="1:7" s="90" customFormat="1">
      <c r="A233" s="107"/>
      <c r="B233" s="18"/>
      <c r="C233" s="1"/>
      <c r="D233" s="1"/>
      <c r="E233" s="1"/>
      <c r="F233" s="1"/>
      <c r="G233" s="1"/>
    </row>
    <row r="234" spans="1:7" s="90" customFormat="1">
      <c r="A234" s="107"/>
      <c r="B234" s="18"/>
      <c r="C234" s="1"/>
      <c r="D234" s="1"/>
      <c r="E234" s="1"/>
      <c r="F234" s="1"/>
      <c r="G234" s="1"/>
    </row>
    <row r="235" spans="1:7" s="90" customFormat="1">
      <c r="A235" s="107"/>
      <c r="B235" s="18"/>
      <c r="C235" s="1"/>
      <c r="D235" s="1"/>
      <c r="E235" s="1"/>
      <c r="F235" s="1"/>
      <c r="G235" s="1"/>
    </row>
    <row r="236" spans="1:7" s="90" customFormat="1">
      <c r="A236" s="107"/>
      <c r="B236" s="18"/>
      <c r="C236" s="1"/>
      <c r="D236" s="1"/>
      <c r="E236" s="1"/>
      <c r="F236" s="1"/>
      <c r="G236" s="1"/>
    </row>
    <row r="237" spans="1:7" s="90" customFormat="1">
      <c r="A237" s="107"/>
      <c r="B237" s="18"/>
      <c r="C237" s="1"/>
      <c r="D237" s="1"/>
      <c r="E237" s="1"/>
      <c r="F237" s="1"/>
      <c r="G237" s="1"/>
    </row>
    <row r="238" spans="1:7" s="90" customFormat="1">
      <c r="A238" s="107"/>
      <c r="B238" s="18"/>
      <c r="C238" s="1"/>
      <c r="D238" s="1"/>
      <c r="E238" s="1"/>
      <c r="F238" s="1"/>
      <c r="G238" s="1"/>
    </row>
    <row r="239" spans="1:7" s="90" customFormat="1">
      <c r="A239" s="107"/>
      <c r="B239" s="18"/>
      <c r="C239" s="1"/>
      <c r="D239" s="1"/>
      <c r="E239" s="1"/>
      <c r="F239" s="1"/>
      <c r="G239" s="1"/>
    </row>
    <row r="240" spans="1:7" s="90" customFormat="1">
      <c r="A240" s="107"/>
      <c r="B240" s="18"/>
      <c r="C240" s="1"/>
      <c r="D240" s="1"/>
      <c r="E240" s="1"/>
      <c r="F240" s="1"/>
      <c r="G240" s="1"/>
    </row>
    <row r="241" spans="1:7" s="90" customFormat="1">
      <c r="A241" s="107"/>
      <c r="B241" s="18"/>
      <c r="C241" s="1"/>
      <c r="D241" s="1"/>
      <c r="E241" s="1"/>
      <c r="F241" s="1"/>
      <c r="G241" s="1"/>
    </row>
    <row r="242" spans="1:7" s="90" customFormat="1">
      <c r="A242" s="107"/>
      <c r="B242" s="18"/>
      <c r="C242" s="1"/>
      <c r="D242" s="1"/>
      <c r="E242" s="1"/>
      <c r="F242" s="1"/>
      <c r="G242" s="1"/>
    </row>
    <row r="243" spans="1:7" s="90" customFormat="1">
      <c r="A243" s="107"/>
      <c r="B243" s="18"/>
      <c r="C243" s="1"/>
      <c r="D243" s="1"/>
      <c r="E243" s="1"/>
      <c r="F243" s="1"/>
      <c r="G243" s="1"/>
    </row>
    <row r="244" spans="1:7" s="90" customFormat="1">
      <c r="A244" s="107"/>
      <c r="B244" s="18"/>
      <c r="C244" s="1"/>
      <c r="D244" s="1"/>
      <c r="E244" s="1"/>
      <c r="F244" s="1"/>
      <c r="G244" s="1"/>
    </row>
    <row r="245" spans="1:7" s="90" customFormat="1">
      <c r="A245" s="107"/>
      <c r="B245" s="18"/>
      <c r="C245" s="1"/>
      <c r="D245" s="1"/>
      <c r="E245" s="1"/>
      <c r="F245" s="1"/>
      <c r="G245" s="1"/>
    </row>
    <row r="246" spans="1:7" s="90" customFormat="1">
      <c r="A246" s="107"/>
      <c r="B246" s="18"/>
      <c r="C246" s="1"/>
      <c r="D246" s="1"/>
      <c r="E246" s="1"/>
      <c r="F246" s="1"/>
      <c r="G246" s="1"/>
    </row>
    <row r="247" spans="1:7" s="90" customFormat="1">
      <c r="A247" s="107"/>
      <c r="B247" s="18"/>
      <c r="C247" s="1"/>
      <c r="D247" s="1"/>
      <c r="E247" s="1"/>
      <c r="F247" s="1"/>
      <c r="G247" s="1"/>
    </row>
    <row r="248" spans="1:7" s="90" customFormat="1">
      <c r="A248" s="107"/>
      <c r="B248" s="18"/>
      <c r="C248" s="1"/>
      <c r="D248" s="1"/>
      <c r="E248" s="1"/>
      <c r="F248" s="1"/>
      <c r="G248" s="1"/>
    </row>
    <row r="249" spans="1:7" s="90" customFormat="1">
      <c r="A249" s="107"/>
      <c r="B249" s="18"/>
      <c r="C249" s="1"/>
      <c r="D249" s="1"/>
      <c r="E249" s="1"/>
      <c r="F249" s="1"/>
      <c r="G249" s="1"/>
    </row>
    <row r="250" spans="1:7" s="90" customFormat="1">
      <c r="A250" s="107"/>
      <c r="B250" s="18"/>
      <c r="C250" s="1"/>
      <c r="D250" s="1"/>
      <c r="E250" s="1"/>
      <c r="F250" s="1"/>
      <c r="G250" s="1"/>
    </row>
    <row r="251" spans="1:7" s="90" customFormat="1">
      <c r="A251" s="107"/>
      <c r="B251" s="18"/>
      <c r="C251" s="1"/>
      <c r="D251" s="1"/>
      <c r="E251" s="1"/>
      <c r="F251" s="1"/>
      <c r="G251" s="1"/>
    </row>
    <row r="252" spans="1:7" s="90" customFormat="1">
      <c r="A252" s="107"/>
      <c r="B252" s="18"/>
      <c r="C252" s="1"/>
      <c r="D252" s="1"/>
      <c r="E252" s="1"/>
      <c r="F252" s="1"/>
      <c r="G252" s="1"/>
    </row>
    <row r="253" spans="1:7" s="90" customFormat="1">
      <c r="A253" s="107"/>
      <c r="B253" s="18"/>
      <c r="C253" s="1"/>
      <c r="D253" s="1"/>
      <c r="E253" s="1"/>
      <c r="F253" s="1"/>
      <c r="G253" s="1"/>
    </row>
    <row r="254" spans="1:7" s="90" customFormat="1">
      <c r="A254" s="107"/>
      <c r="B254" s="18"/>
      <c r="C254" s="1"/>
      <c r="D254" s="1"/>
      <c r="E254" s="1"/>
      <c r="F254" s="1"/>
      <c r="G254" s="1"/>
    </row>
    <row r="255" spans="1:7" s="90" customFormat="1">
      <c r="A255" s="107"/>
      <c r="B255" s="18"/>
      <c r="C255" s="1"/>
      <c r="D255" s="1"/>
      <c r="E255" s="1"/>
      <c r="F255" s="1"/>
      <c r="G255" s="1"/>
    </row>
    <row r="256" spans="1:7" s="90" customFormat="1">
      <c r="A256" s="107"/>
      <c r="B256" s="18"/>
      <c r="C256" s="1"/>
      <c r="D256" s="1"/>
      <c r="E256" s="1"/>
      <c r="F256" s="1"/>
      <c r="G256" s="1"/>
    </row>
    <row r="257" spans="1:7" s="90" customFormat="1">
      <c r="A257" s="107"/>
      <c r="B257" s="18"/>
      <c r="C257" s="1"/>
      <c r="D257" s="1"/>
      <c r="E257" s="1"/>
      <c r="F257" s="1"/>
      <c r="G257" s="1"/>
    </row>
    <row r="258" spans="1:7" s="90" customFormat="1">
      <c r="A258" s="107"/>
      <c r="B258" s="18"/>
      <c r="C258" s="1"/>
      <c r="D258" s="1"/>
      <c r="E258" s="1"/>
      <c r="F258" s="1"/>
      <c r="G258" s="1"/>
    </row>
    <row r="259" spans="1:7" s="90" customFormat="1">
      <c r="A259" s="107"/>
      <c r="B259" s="18"/>
      <c r="C259" s="1"/>
      <c r="D259" s="1"/>
      <c r="E259" s="1"/>
      <c r="F259" s="1"/>
      <c r="G259" s="1"/>
    </row>
    <row r="260" spans="1:7" s="90" customFormat="1">
      <c r="A260" s="107"/>
      <c r="B260" s="18"/>
      <c r="C260" s="1"/>
      <c r="D260" s="1"/>
      <c r="E260" s="1"/>
      <c r="F260" s="1"/>
      <c r="G260" s="1"/>
    </row>
    <row r="261" spans="1:7" s="90" customFormat="1">
      <c r="A261" s="107"/>
      <c r="B261" s="18"/>
      <c r="C261" s="1"/>
      <c r="D261" s="1"/>
      <c r="E261" s="1"/>
      <c r="F261" s="1"/>
      <c r="G261" s="1"/>
    </row>
    <row r="262" spans="1:7" s="90" customFormat="1">
      <c r="A262" s="107"/>
      <c r="B262" s="18"/>
      <c r="C262" s="1"/>
      <c r="D262" s="1"/>
      <c r="E262" s="1"/>
      <c r="F262" s="1"/>
      <c r="G262" s="1"/>
    </row>
    <row r="263" spans="1:7" s="90" customFormat="1">
      <c r="A263" s="107"/>
      <c r="B263" s="18"/>
      <c r="C263" s="1"/>
      <c r="D263" s="1"/>
      <c r="E263" s="1"/>
      <c r="F263" s="1"/>
      <c r="G263" s="1"/>
    </row>
    <row r="264" spans="1:7" s="90" customFormat="1">
      <c r="A264" s="107"/>
      <c r="B264" s="18"/>
      <c r="C264" s="1"/>
      <c r="D264" s="1"/>
      <c r="E264" s="1"/>
      <c r="F264" s="1"/>
      <c r="G264" s="1"/>
    </row>
    <row r="265" spans="1:7" s="90" customFormat="1">
      <c r="A265" s="107"/>
      <c r="B265" s="18"/>
      <c r="C265" s="1"/>
      <c r="D265" s="1"/>
      <c r="E265" s="1"/>
      <c r="F265" s="1"/>
      <c r="G265" s="1"/>
    </row>
    <row r="266" spans="1:7" s="90" customFormat="1">
      <c r="A266" s="107"/>
      <c r="B266" s="18"/>
      <c r="C266" s="1"/>
      <c r="D266" s="1"/>
      <c r="E266" s="1"/>
      <c r="F266" s="1"/>
      <c r="G266" s="1"/>
    </row>
    <row r="267" spans="1:7" s="90" customFormat="1">
      <c r="A267" s="107"/>
      <c r="B267" s="18"/>
      <c r="C267" s="1"/>
      <c r="D267" s="1"/>
      <c r="E267" s="1"/>
      <c r="F267" s="1"/>
      <c r="G267" s="1"/>
    </row>
    <row r="268" spans="1:7" s="90" customFormat="1">
      <c r="A268" s="107"/>
      <c r="B268" s="18"/>
      <c r="C268" s="1"/>
      <c r="D268" s="1"/>
      <c r="E268" s="1"/>
      <c r="F268" s="1"/>
      <c r="G268" s="1"/>
    </row>
    <row r="269" spans="1:7" s="90" customFormat="1">
      <c r="A269" s="107"/>
      <c r="B269" s="18"/>
      <c r="C269" s="1"/>
      <c r="D269" s="1"/>
      <c r="E269" s="1"/>
      <c r="F269" s="1"/>
      <c r="G269" s="1"/>
    </row>
    <row r="270" spans="1:7" s="90" customFormat="1">
      <c r="A270" s="107"/>
      <c r="B270" s="18"/>
      <c r="C270" s="1"/>
      <c r="D270" s="1"/>
      <c r="E270" s="1"/>
      <c r="F270" s="1"/>
      <c r="G270" s="1"/>
    </row>
    <row r="271" spans="1:7" s="90" customFormat="1">
      <c r="A271" s="107"/>
      <c r="B271" s="18"/>
      <c r="C271" s="1"/>
      <c r="D271" s="1"/>
      <c r="E271" s="1"/>
      <c r="F271" s="1"/>
      <c r="G271" s="1"/>
    </row>
    <row r="272" spans="1:7" s="90" customFormat="1">
      <c r="A272" s="107"/>
      <c r="B272" s="18"/>
      <c r="C272" s="1"/>
      <c r="D272" s="1"/>
      <c r="E272" s="1"/>
      <c r="F272" s="1"/>
      <c r="G272" s="1"/>
    </row>
    <row r="273" spans="1:7" s="90" customFormat="1">
      <c r="A273" s="107"/>
      <c r="B273" s="18"/>
      <c r="C273" s="1"/>
      <c r="D273" s="1"/>
      <c r="E273" s="1"/>
      <c r="F273" s="1"/>
      <c r="G273" s="1"/>
    </row>
    <row r="274" spans="1:7" s="90" customFormat="1">
      <c r="A274" s="107"/>
      <c r="B274" s="18"/>
      <c r="C274" s="1"/>
      <c r="D274" s="1"/>
      <c r="E274" s="1"/>
      <c r="F274" s="1"/>
      <c r="G274" s="1"/>
    </row>
    <row r="275" spans="1:7" s="90" customFormat="1">
      <c r="A275" s="107"/>
      <c r="B275" s="18"/>
      <c r="C275" s="1"/>
      <c r="D275" s="1"/>
      <c r="E275" s="1"/>
      <c r="F275" s="1"/>
      <c r="G275" s="1"/>
    </row>
    <row r="276" spans="1:7" s="90" customFormat="1">
      <c r="A276" s="107"/>
      <c r="B276" s="18"/>
      <c r="C276" s="1"/>
      <c r="D276" s="1"/>
      <c r="E276" s="1"/>
      <c r="F276" s="1"/>
      <c r="G276" s="1"/>
    </row>
    <row r="277" spans="1:7" s="90" customFormat="1">
      <c r="A277" s="107"/>
      <c r="B277" s="18"/>
      <c r="C277" s="1"/>
      <c r="D277" s="1"/>
      <c r="E277" s="1"/>
      <c r="F277" s="1"/>
      <c r="G277" s="1"/>
    </row>
    <row r="278" spans="1:7" s="90" customFormat="1">
      <c r="A278" s="107"/>
      <c r="B278" s="18"/>
      <c r="C278" s="1"/>
      <c r="D278" s="1"/>
      <c r="E278" s="1"/>
      <c r="F278" s="1"/>
      <c r="G278" s="1"/>
    </row>
    <row r="279" spans="1:7" s="90" customFormat="1">
      <c r="A279" s="107"/>
      <c r="B279" s="18"/>
      <c r="C279" s="1"/>
      <c r="D279" s="1"/>
      <c r="E279" s="1"/>
      <c r="F279" s="1"/>
      <c r="G279" s="1"/>
    </row>
    <row r="280" spans="1:7" s="90" customFormat="1">
      <c r="A280" s="107"/>
      <c r="B280" s="18"/>
      <c r="C280" s="1"/>
      <c r="D280" s="1"/>
      <c r="E280" s="1"/>
      <c r="F280" s="1"/>
      <c r="G280" s="1"/>
    </row>
    <row r="281" spans="1:7" s="90" customFormat="1">
      <c r="A281" s="107"/>
      <c r="B281" s="18"/>
      <c r="C281" s="1"/>
      <c r="D281" s="1"/>
      <c r="E281" s="1"/>
      <c r="F281" s="1"/>
      <c r="G281" s="1"/>
    </row>
    <row r="282" spans="1:7" s="90" customFormat="1">
      <c r="A282" s="107"/>
      <c r="B282" s="18"/>
      <c r="C282" s="1"/>
      <c r="D282" s="1"/>
      <c r="E282" s="1"/>
      <c r="F282" s="1"/>
      <c r="G282" s="1"/>
    </row>
    <row r="283" spans="1:7" s="90" customFormat="1">
      <c r="A283" s="107"/>
      <c r="B283" s="18"/>
      <c r="C283" s="1"/>
      <c r="D283" s="1"/>
      <c r="E283" s="1"/>
      <c r="F283" s="1"/>
      <c r="G283" s="1"/>
    </row>
    <row r="284" spans="1:7" s="90" customFormat="1">
      <c r="A284" s="107"/>
      <c r="B284" s="18"/>
      <c r="C284" s="1"/>
      <c r="D284" s="1"/>
      <c r="E284" s="1"/>
      <c r="F284" s="1"/>
      <c r="G284" s="1"/>
    </row>
    <row r="285" spans="1:7" s="90" customFormat="1">
      <c r="A285" s="107"/>
      <c r="B285" s="18"/>
      <c r="C285" s="1"/>
      <c r="D285" s="1"/>
      <c r="E285" s="1"/>
      <c r="F285" s="1"/>
      <c r="G285" s="1"/>
    </row>
    <row r="286" spans="1:7" s="90" customFormat="1">
      <c r="A286" s="107"/>
      <c r="B286" s="18"/>
      <c r="C286" s="1"/>
      <c r="D286" s="1"/>
      <c r="E286" s="1"/>
      <c r="F286" s="1"/>
      <c r="G286" s="1"/>
    </row>
    <row r="287" spans="1:7" s="90" customFormat="1">
      <c r="A287" s="107"/>
      <c r="B287" s="18"/>
      <c r="C287" s="1"/>
      <c r="D287" s="1"/>
      <c r="E287" s="1"/>
      <c r="F287" s="1"/>
      <c r="G287" s="1"/>
    </row>
    <row r="288" spans="1:7" s="90" customFormat="1">
      <c r="A288" s="107"/>
      <c r="B288" s="18"/>
      <c r="C288" s="1"/>
      <c r="D288" s="1"/>
      <c r="E288" s="1"/>
      <c r="F288" s="1"/>
      <c r="G288" s="1"/>
    </row>
    <row r="289" spans="1:7" s="90" customFormat="1">
      <c r="A289" s="107"/>
      <c r="B289" s="18"/>
      <c r="C289" s="1"/>
      <c r="D289" s="1"/>
      <c r="E289" s="1"/>
      <c r="F289" s="1"/>
      <c r="G289" s="1"/>
    </row>
    <row r="290" spans="1:7" s="90" customFormat="1">
      <c r="A290" s="107"/>
      <c r="B290" s="18"/>
      <c r="C290" s="1"/>
      <c r="D290" s="1"/>
      <c r="E290" s="1"/>
      <c r="F290" s="1"/>
      <c r="G290" s="1"/>
    </row>
    <row r="291" spans="1:7" s="90" customFormat="1">
      <c r="A291" s="107"/>
      <c r="B291" s="18"/>
      <c r="C291" s="1"/>
      <c r="D291" s="1"/>
      <c r="E291" s="1"/>
      <c r="F291" s="1"/>
      <c r="G291" s="1"/>
    </row>
    <row r="292" spans="1:7" s="90" customFormat="1">
      <c r="A292" s="107"/>
      <c r="B292" s="18"/>
      <c r="C292" s="1"/>
      <c r="D292" s="1"/>
      <c r="E292" s="1"/>
      <c r="F292" s="1"/>
      <c r="G292" s="1"/>
    </row>
    <row r="293" spans="1:7" s="90" customFormat="1">
      <c r="A293" s="107"/>
      <c r="B293" s="18"/>
      <c r="C293" s="1"/>
      <c r="D293" s="1"/>
      <c r="E293" s="1"/>
      <c r="F293" s="1"/>
      <c r="G293" s="1"/>
    </row>
    <row r="294" spans="1:7" s="90" customFormat="1">
      <c r="A294" s="107"/>
      <c r="B294" s="18"/>
      <c r="C294" s="1"/>
      <c r="D294" s="1"/>
      <c r="E294" s="1"/>
      <c r="F294" s="1"/>
      <c r="G294" s="1"/>
    </row>
    <row r="295" spans="1:7" s="90" customFormat="1">
      <c r="A295" s="107"/>
      <c r="B295" s="18"/>
      <c r="C295" s="1"/>
      <c r="D295" s="1"/>
      <c r="E295" s="1"/>
      <c r="F295" s="1"/>
      <c r="G295" s="1"/>
    </row>
    <row r="296" spans="1:7" s="90" customFormat="1">
      <c r="A296" s="107"/>
      <c r="B296" s="18"/>
      <c r="C296" s="1"/>
      <c r="D296" s="1"/>
      <c r="E296" s="1"/>
      <c r="F296" s="1"/>
      <c r="G296" s="1"/>
    </row>
    <row r="297" spans="1:7" s="90" customFormat="1">
      <c r="A297" s="107"/>
      <c r="B297" s="18"/>
      <c r="C297" s="1"/>
      <c r="D297" s="1"/>
      <c r="E297" s="1"/>
      <c r="F297" s="1"/>
      <c r="G297" s="1"/>
    </row>
    <row r="298" spans="1:7" s="90" customFormat="1">
      <c r="A298" s="107"/>
      <c r="B298" s="18"/>
      <c r="C298" s="1"/>
      <c r="D298" s="1"/>
      <c r="E298" s="1"/>
      <c r="F298" s="1"/>
      <c r="G298" s="1"/>
    </row>
    <row r="299" spans="1:7" s="90" customFormat="1">
      <c r="A299" s="107"/>
      <c r="B299" s="18"/>
      <c r="C299" s="1"/>
      <c r="D299" s="1"/>
      <c r="E299" s="1"/>
      <c r="F299" s="1"/>
      <c r="G299" s="1"/>
    </row>
    <row r="300" spans="1:7" s="90" customFormat="1">
      <c r="A300" s="107"/>
      <c r="B300" s="18"/>
      <c r="C300" s="1"/>
      <c r="D300" s="1"/>
      <c r="E300" s="1"/>
      <c r="F300" s="1"/>
      <c r="G300" s="1"/>
    </row>
    <row r="301" spans="1:7" s="90" customFormat="1">
      <c r="A301" s="107"/>
      <c r="B301" s="18"/>
      <c r="C301" s="1"/>
      <c r="D301" s="1"/>
      <c r="E301" s="1"/>
      <c r="F301" s="1"/>
      <c r="G301" s="1"/>
    </row>
    <row r="302" spans="1:7" s="90" customFormat="1">
      <c r="A302" s="107"/>
      <c r="B302" s="18"/>
      <c r="C302" s="1"/>
      <c r="D302" s="1"/>
      <c r="E302" s="1"/>
      <c r="F302" s="1"/>
      <c r="G302" s="1"/>
    </row>
    <row r="303" spans="1:7" s="90" customFormat="1">
      <c r="A303" s="107"/>
      <c r="B303" s="18"/>
      <c r="C303" s="1"/>
      <c r="D303" s="1"/>
      <c r="E303" s="1"/>
      <c r="F303" s="1"/>
      <c r="G303" s="1"/>
    </row>
    <row r="304" spans="1:7" s="90" customFormat="1">
      <c r="A304" s="107"/>
      <c r="B304" s="18"/>
      <c r="C304" s="1"/>
      <c r="D304" s="1"/>
      <c r="E304" s="1"/>
      <c r="F304" s="1"/>
      <c r="G304" s="1"/>
    </row>
    <row r="305" spans="1:7" s="90" customFormat="1">
      <c r="A305" s="107"/>
      <c r="B305" s="18"/>
      <c r="C305" s="1"/>
      <c r="D305" s="1"/>
      <c r="E305" s="1"/>
      <c r="F305" s="1"/>
      <c r="G305" s="1"/>
    </row>
    <row r="306" spans="1:7" s="90" customFormat="1">
      <c r="A306" s="107"/>
      <c r="B306" s="18"/>
      <c r="C306" s="1"/>
      <c r="D306" s="1"/>
      <c r="E306" s="1"/>
      <c r="F306" s="1"/>
      <c r="G306" s="1"/>
    </row>
    <row r="307" spans="1:7" s="90" customFormat="1">
      <c r="A307" s="107"/>
      <c r="B307" s="18"/>
      <c r="C307" s="1"/>
      <c r="D307" s="1"/>
      <c r="E307" s="1"/>
      <c r="F307" s="1"/>
      <c r="G307" s="1"/>
    </row>
    <row r="308" spans="1:7" s="90" customFormat="1">
      <c r="A308" s="107"/>
      <c r="B308" s="18"/>
      <c r="C308" s="1"/>
      <c r="D308" s="1"/>
      <c r="E308" s="1"/>
      <c r="F308" s="1"/>
      <c r="G308" s="1"/>
    </row>
    <row r="309" spans="1:7" s="90" customFormat="1">
      <c r="A309" s="107"/>
      <c r="B309" s="18"/>
      <c r="C309" s="1"/>
      <c r="D309" s="1"/>
      <c r="E309" s="1"/>
      <c r="F309" s="1"/>
      <c r="G309" s="1"/>
    </row>
    <row r="310" spans="1:7" s="90" customFormat="1">
      <c r="A310" s="107"/>
      <c r="B310" s="18"/>
      <c r="C310" s="1"/>
      <c r="D310" s="1"/>
      <c r="E310" s="1"/>
      <c r="F310" s="1"/>
      <c r="G310" s="1"/>
    </row>
    <row r="311" spans="1:7" s="90" customFormat="1">
      <c r="A311" s="107"/>
      <c r="B311" s="18"/>
      <c r="C311" s="1"/>
      <c r="D311" s="1"/>
      <c r="E311" s="1"/>
      <c r="F311" s="1"/>
      <c r="G311" s="1"/>
    </row>
    <row r="312" spans="1:7" s="90" customFormat="1">
      <c r="A312" s="107"/>
      <c r="B312" s="18"/>
      <c r="C312" s="1"/>
      <c r="D312" s="1"/>
      <c r="E312" s="1"/>
      <c r="F312" s="1"/>
      <c r="G312" s="1"/>
    </row>
    <row r="313" spans="1:7" s="90" customFormat="1">
      <c r="A313" s="107"/>
      <c r="B313" s="18"/>
      <c r="C313" s="1"/>
      <c r="D313" s="1"/>
      <c r="E313" s="1"/>
      <c r="F313" s="1"/>
      <c r="G313" s="1"/>
    </row>
    <row r="314" spans="1:7" s="90" customFormat="1">
      <c r="A314" s="107"/>
      <c r="B314" s="18"/>
      <c r="C314" s="1"/>
      <c r="D314" s="1"/>
      <c r="E314" s="1"/>
      <c r="F314" s="1"/>
      <c r="G314" s="1"/>
    </row>
    <row r="315" spans="1:7" s="90" customFormat="1">
      <c r="A315" s="107"/>
      <c r="B315" s="18"/>
      <c r="C315" s="1"/>
      <c r="D315" s="1"/>
      <c r="E315" s="1"/>
      <c r="F315" s="1"/>
      <c r="G315" s="1"/>
    </row>
    <row r="316" spans="1:7" s="90" customFormat="1">
      <c r="A316" s="107"/>
      <c r="B316" s="18"/>
      <c r="C316" s="1"/>
      <c r="D316" s="1"/>
      <c r="E316" s="1"/>
      <c r="F316" s="1"/>
      <c r="G316" s="1"/>
    </row>
    <row r="317" spans="1:7" s="90" customFormat="1">
      <c r="A317" s="107"/>
      <c r="B317" s="18"/>
      <c r="C317" s="1"/>
      <c r="D317" s="1"/>
      <c r="E317" s="1"/>
      <c r="F317" s="1"/>
      <c r="G317" s="1"/>
    </row>
    <row r="318" spans="1:7" s="90" customFormat="1">
      <c r="A318" s="107"/>
      <c r="B318" s="18"/>
      <c r="C318" s="1"/>
      <c r="D318" s="1"/>
      <c r="E318" s="1"/>
      <c r="F318" s="1"/>
      <c r="G318" s="1"/>
    </row>
    <row r="319" spans="1:7" s="90" customFormat="1">
      <c r="A319" s="107"/>
      <c r="B319" s="18"/>
      <c r="C319" s="1"/>
      <c r="D319" s="1"/>
      <c r="E319" s="1"/>
      <c r="F319" s="1"/>
      <c r="G319" s="1"/>
    </row>
    <row r="320" spans="1:7" s="90" customFormat="1">
      <c r="A320" s="107"/>
      <c r="B320" s="18"/>
      <c r="C320" s="1"/>
      <c r="D320" s="1"/>
      <c r="E320" s="1"/>
      <c r="F320" s="1"/>
      <c r="G320" s="1"/>
    </row>
    <row r="321" spans="1:7" s="90" customFormat="1">
      <c r="A321" s="107"/>
      <c r="B321" s="18"/>
      <c r="C321" s="1"/>
      <c r="D321" s="1"/>
      <c r="E321" s="1"/>
      <c r="F321" s="1"/>
      <c r="G321" s="1"/>
    </row>
    <row r="322" spans="1:7" s="90" customFormat="1">
      <c r="A322" s="107"/>
      <c r="B322" s="18"/>
      <c r="C322" s="1"/>
      <c r="D322" s="1"/>
      <c r="E322" s="1"/>
      <c r="F322" s="1"/>
      <c r="G322" s="1"/>
    </row>
    <row r="323" spans="1:7" s="90" customFormat="1">
      <c r="A323" s="107"/>
      <c r="B323" s="18"/>
      <c r="C323" s="1"/>
      <c r="D323" s="1"/>
      <c r="E323" s="1"/>
      <c r="F323" s="1"/>
      <c r="G323" s="1"/>
    </row>
    <row r="324" spans="1:7" s="90" customFormat="1">
      <c r="A324" s="107"/>
      <c r="B324" s="18"/>
      <c r="C324" s="1"/>
      <c r="D324" s="1"/>
      <c r="E324" s="1"/>
      <c r="F324" s="1"/>
      <c r="G324" s="1"/>
    </row>
    <row r="325" spans="1:7" s="90" customFormat="1">
      <c r="A325" s="107"/>
      <c r="B325" s="18"/>
      <c r="C325" s="1"/>
      <c r="D325" s="1"/>
      <c r="E325" s="1"/>
      <c r="F325" s="1"/>
      <c r="G325" s="1"/>
    </row>
    <row r="326" spans="1:7" s="90" customFormat="1">
      <c r="A326" s="107"/>
      <c r="B326" s="18"/>
      <c r="C326" s="1"/>
      <c r="D326" s="1"/>
      <c r="E326" s="1"/>
      <c r="F326" s="1"/>
      <c r="G326" s="1"/>
    </row>
    <row r="327" spans="1:7" s="90" customFormat="1">
      <c r="A327" s="107"/>
      <c r="B327" s="18"/>
      <c r="C327" s="1"/>
      <c r="D327" s="1"/>
      <c r="E327" s="1"/>
      <c r="F327" s="1"/>
      <c r="G327" s="1"/>
    </row>
    <row r="328" spans="1:7" s="90" customFormat="1">
      <c r="A328" s="107"/>
      <c r="B328" s="18"/>
      <c r="C328" s="1"/>
      <c r="D328" s="1"/>
      <c r="E328" s="1"/>
      <c r="F328" s="1"/>
      <c r="G328" s="1"/>
    </row>
    <row r="329" spans="1:7" s="90" customFormat="1">
      <c r="A329" s="107"/>
      <c r="B329" s="18"/>
      <c r="C329" s="1"/>
      <c r="D329" s="1"/>
      <c r="E329" s="1"/>
      <c r="F329" s="1"/>
      <c r="G329" s="1"/>
    </row>
    <row r="330" spans="1:7" s="90" customFormat="1">
      <c r="A330" s="107"/>
      <c r="B330" s="18"/>
      <c r="C330" s="1"/>
      <c r="D330" s="1"/>
      <c r="E330" s="1"/>
      <c r="F330" s="1"/>
      <c r="G330" s="1"/>
    </row>
    <row r="331" spans="1:7" s="90" customFormat="1">
      <c r="A331" s="107"/>
      <c r="B331" s="18"/>
      <c r="C331" s="1"/>
      <c r="D331" s="1"/>
      <c r="E331" s="1"/>
      <c r="F331" s="1"/>
      <c r="G331" s="1"/>
    </row>
    <row r="332" spans="1:7" s="90" customFormat="1">
      <c r="A332" s="107"/>
      <c r="B332" s="18"/>
      <c r="C332" s="1"/>
      <c r="D332" s="1"/>
      <c r="E332" s="1"/>
      <c r="F332" s="1"/>
      <c r="G332" s="1"/>
    </row>
    <row r="333" spans="1:7" s="90" customFormat="1">
      <c r="A333" s="107"/>
      <c r="B333" s="18"/>
      <c r="C333" s="1"/>
      <c r="D333" s="1"/>
      <c r="E333" s="1"/>
      <c r="F333" s="1"/>
      <c r="G333" s="1"/>
    </row>
    <row r="334" spans="1:7" s="90" customFormat="1">
      <c r="A334" s="107"/>
      <c r="B334" s="18"/>
      <c r="C334" s="1"/>
      <c r="D334" s="1"/>
      <c r="E334" s="1"/>
      <c r="F334" s="1"/>
      <c r="G334" s="1"/>
    </row>
    <row r="335" spans="1:7" s="90" customFormat="1">
      <c r="A335" s="107"/>
      <c r="B335" s="18"/>
      <c r="C335" s="1"/>
      <c r="D335" s="1"/>
      <c r="E335" s="1"/>
      <c r="F335" s="1"/>
      <c r="G335" s="1"/>
    </row>
    <row r="336" spans="1:7" s="90" customFormat="1">
      <c r="A336" s="107"/>
      <c r="B336" s="18"/>
      <c r="C336" s="1"/>
      <c r="D336" s="1"/>
      <c r="E336" s="1"/>
      <c r="F336" s="1"/>
      <c r="G336" s="1"/>
    </row>
    <row r="337" spans="1:7" s="90" customFormat="1">
      <c r="A337" s="107"/>
      <c r="B337" s="18"/>
      <c r="C337" s="1"/>
      <c r="D337" s="1"/>
      <c r="E337" s="1"/>
      <c r="F337" s="1"/>
      <c r="G337" s="1"/>
    </row>
    <row r="338" spans="1:7" s="90" customFormat="1">
      <c r="A338" s="107"/>
      <c r="B338" s="18"/>
      <c r="C338" s="1"/>
      <c r="D338" s="1"/>
      <c r="E338" s="1"/>
      <c r="F338" s="1"/>
      <c r="G338" s="1"/>
    </row>
    <row r="339" spans="1:7" s="90" customFormat="1">
      <c r="A339" s="107"/>
      <c r="B339" s="18"/>
      <c r="C339" s="1"/>
      <c r="D339" s="1"/>
      <c r="E339" s="1"/>
      <c r="F339" s="1"/>
      <c r="G339" s="1"/>
    </row>
    <row r="340" spans="1:7" s="90" customFormat="1">
      <c r="A340" s="107"/>
      <c r="B340" s="18"/>
      <c r="C340" s="1"/>
      <c r="D340" s="1"/>
      <c r="E340" s="1"/>
      <c r="F340" s="1"/>
      <c r="G340" s="1"/>
    </row>
    <row r="341" spans="1:7" s="90" customFormat="1">
      <c r="A341" s="107"/>
      <c r="B341" s="18"/>
      <c r="C341" s="1"/>
      <c r="D341" s="1"/>
      <c r="E341" s="1"/>
      <c r="F341" s="1"/>
      <c r="G341" s="1"/>
    </row>
    <row r="342" spans="1:7" s="90" customFormat="1">
      <c r="A342" s="107"/>
      <c r="B342" s="18"/>
      <c r="C342" s="1"/>
      <c r="D342" s="1"/>
      <c r="E342" s="1"/>
      <c r="F342" s="1"/>
      <c r="G342" s="1"/>
    </row>
    <row r="343" spans="1:7" s="90" customFormat="1">
      <c r="A343" s="107"/>
      <c r="B343" s="18"/>
      <c r="C343" s="1"/>
      <c r="D343" s="1"/>
      <c r="E343" s="1"/>
      <c r="F343" s="1"/>
      <c r="G343" s="1"/>
    </row>
    <row r="344" spans="1:7" s="90" customFormat="1">
      <c r="A344" s="107"/>
      <c r="B344" s="18"/>
      <c r="C344" s="1"/>
      <c r="D344" s="1"/>
      <c r="E344" s="1"/>
      <c r="F344" s="1"/>
      <c r="G344" s="1"/>
    </row>
    <row r="345" spans="1:7" s="90" customFormat="1">
      <c r="A345" s="107"/>
      <c r="B345" s="18"/>
      <c r="C345" s="1"/>
      <c r="D345" s="1"/>
      <c r="E345" s="1"/>
      <c r="F345" s="1"/>
      <c r="G345" s="1"/>
    </row>
    <row r="346" spans="1:7" s="90" customFormat="1">
      <c r="A346" s="107"/>
      <c r="B346" s="18"/>
      <c r="C346" s="1"/>
      <c r="D346" s="1"/>
      <c r="E346" s="1"/>
      <c r="F346" s="1"/>
      <c r="G346" s="1"/>
    </row>
    <row r="347" spans="1:7" s="90" customFormat="1">
      <c r="A347" s="107"/>
      <c r="B347" s="18"/>
      <c r="C347" s="1"/>
      <c r="D347" s="1"/>
      <c r="E347" s="1"/>
      <c r="F347" s="1"/>
      <c r="G347" s="1"/>
    </row>
    <row r="348" spans="1:7" s="90" customFormat="1">
      <c r="A348" s="107"/>
      <c r="B348" s="18"/>
      <c r="C348" s="1"/>
      <c r="D348" s="1"/>
      <c r="E348" s="1"/>
      <c r="F348" s="1"/>
      <c r="G348" s="1"/>
    </row>
    <row r="349" spans="1:7" s="90" customFormat="1">
      <c r="A349" s="107"/>
      <c r="B349" s="18"/>
      <c r="C349" s="1"/>
      <c r="D349" s="1"/>
      <c r="E349" s="1"/>
      <c r="F349" s="1"/>
      <c r="G349" s="1"/>
    </row>
    <row r="350" spans="1:7" s="90" customFormat="1">
      <c r="A350" s="107"/>
      <c r="B350" s="18"/>
      <c r="C350" s="1"/>
      <c r="D350" s="1"/>
      <c r="E350" s="1"/>
      <c r="F350" s="1"/>
      <c r="G350" s="1"/>
    </row>
    <row r="351" spans="1:7" s="90" customFormat="1">
      <c r="A351" s="107"/>
      <c r="B351" s="18"/>
      <c r="C351" s="1"/>
      <c r="D351" s="1"/>
      <c r="E351" s="1"/>
      <c r="F351" s="1"/>
      <c r="G351" s="1"/>
    </row>
    <row r="352" spans="1:7" s="90" customFormat="1">
      <c r="A352" s="107"/>
      <c r="B352" s="18"/>
      <c r="C352" s="1"/>
      <c r="D352" s="1"/>
      <c r="E352" s="1"/>
      <c r="F352" s="1"/>
      <c r="G352" s="1"/>
    </row>
    <row r="353" spans="1:7" s="90" customFormat="1">
      <c r="A353" s="107"/>
      <c r="B353" s="18"/>
      <c r="C353" s="1"/>
      <c r="D353" s="1"/>
      <c r="E353" s="1"/>
      <c r="F353" s="1"/>
      <c r="G353" s="1"/>
    </row>
    <row r="354" spans="1:7" s="90" customFormat="1">
      <c r="A354" s="107"/>
      <c r="B354" s="18"/>
      <c r="C354" s="1"/>
      <c r="D354" s="1"/>
      <c r="E354" s="1"/>
      <c r="F354" s="1"/>
      <c r="G354" s="1"/>
    </row>
    <row r="355" spans="1:7" s="90" customFormat="1">
      <c r="A355" s="107"/>
      <c r="B355" s="18"/>
      <c r="C355" s="1"/>
      <c r="D355" s="1"/>
      <c r="E355" s="1"/>
      <c r="F355" s="1"/>
      <c r="G355" s="1"/>
    </row>
    <row r="356" spans="1:7" s="90" customFormat="1">
      <c r="A356" s="107"/>
      <c r="B356" s="18"/>
      <c r="C356" s="1"/>
      <c r="D356" s="1"/>
      <c r="E356" s="1"/>
      <c r="F356" s="1"/>
      <c r="G356" s="1"/>
    </row>
    <row r="357" spans="1:7" s="90" customFormat="1">
      <c r="A357" s="107"/>
      <c r="B357" s="18"/>
      <c r="C357" s="1"/>
      <c r="D357" s="1"/>
      <c r="E357" s="1"/>
      <c r="F357" s="1"/>
      <c r="G357" s="1"/>
    </row>
    <row r="358" spans="1:7" s="90" customFormat="1">
      <c r="A358" s="107"/>
      <c r="B358" s="18"/>
      <c r="C358" s="1"/>
      <c r="D358" s="1"/>
      <c r="E358" s="1"/>
      <c r="F358" s="1"/>
      <c r="G358" s="1"/>
    </row>
    <row r="359" spans="1:7" s="90" customFormat="1">
      <c r="A359" s="107"/>
      <c r="B359" s="18"/>
      <c r="C359" s="1"/>
      <c r="D359" s="1"/>
      <c r="E359" s="1"/>
      <c r="F359" s="1"/>
      <c r="G359" s="1"/>
    </row>
    <row r="360" spans="1:7" s="90" customFormat="1">
      <c r="A360" s="107"/>
      <c r="B360" s="18"/>
      <c r="C360" s="1"/>
      <c r="D360" s="1"/>
      <c r="E360" s="1"/>
      <c r="F360" s="1"/>
      <c r="G360" s="1"/>
    </row>
    <row r="361" spans="1:7" s="90" customFormat="1">
      <c r="A361" s="107"/>
      <c r="B361" s="18"/>
      <c r="C361" s="1"/>
      <c r="D361" s="1"/>
      <c r="E361" s="1"/>
      <c r="F361" s="1"/>
      <c r="G361" s="1"/>
    </row>
    <row r="362" spans="1:7" s="90" customFormat="1">
      <c r="A362" s="107"/>
      <c r="B362" s="18"/>
      <c r="C362" s="1"/>
      <c r="D362" s="1"/>
      <c r="E362" s="1"/>
      <c r="F362" s="1"/>
      <c r="G362" s="1"/>
    </row>
    <row r="363" spans="1:7" s="90" customFormat="1">
      <c r="A363" s="107"/>
      <c r="B363" s="18"/>
      <c r="C363" s="1"/>
      <c r="D363" s="1"/>
      <c r="E363" s="1"/>
      <c r="F363" s="1"/>
      <c r="G363" s="1"/>
    </row>
    <row r="364" spans="1:7" s="90" customFormat="1">
      <c r="A364" s="107"/>
      <c r="B364" s="18"/>
      <c r="C364" s="1"/>
      <c r="D364" s="1"/>
      <c r="E364" s="1"/>
      <c r="F364" s="1"/>
      <c r="G364" s="1"/>
    </row>
    <row r="365" spans="1:7" s="90" customFormat="1">
      <c r="A365" s="107"/>
      <c r="B365" s="18"/>
      <c r="C365" s="1"/>
      <c r="D365" s="1"/>
      <c r="E365" s="1"/>
      <c r="F365" s="1"/>
      <c r="G365" s="1"/>
    </row>
    <row r="366" spans="1:7" s="90" customFormat="1">
      <c r="A366" s="107"/>
      <c r="B366" s="18"/>
      <c r="C366" s="1"/>
      <c r="D366" s="1"/>
      <c r="E366" s="1"/>
      <c r="F366" s="1"/>
      <c r="G366" s="1"/>
    </row>
    <row r="367" spans="1:7" s="90" customFormat="1">
      <c r="A367" s="107"/>
      <c r="B367" s="18"/>
      <c r="C367" s="1"/>
      <c r="D367" s="1"/>
      <c r="E367" s="1"/>
      <c r="F367" s="1"/>
      <c r="G367" s="1"/>
    </row>
    <row r="368" spans="1:7" s="90" customFormat="1">
      <c r="A368" s="107"/>
      <c r="B368" s="18"/>
      <c r="C368" s="1"/>
      <c r="D368" s="1"/>
      <c r="E368" s="1"/>
      <c r="F368" s="1"/>
      <c r="G368" s="1"/>
    </row>
    <row r="369" spans="1:7" s="90" customFormat="1">
      <c r="A369" s="107"/>
      <c r="B369" s="18"/>
      <c r="C369" s="1"/>
      <c r="D369" s="1"/>
      <c r="E369" s="1"/>
      <c r="F369" s="1"/>
      <c r="G369" s="1"/>
    </row>
    <row r="370" spans="1:7" s="90" customFormat="1">
      <c r="A370" s="107"/>
      <c r="B370" s="18"/>
      <c r="C370" s="1"/>
      <c r="D370" s="1"/>
      <c r="E370" s="1"/>
      <c r="F370" s="1"/>
      <c r="G370" s="1"/>
    </row>
    <row r="371" spans="1:7" s="90" customFormat="1">
      <c r="A371" s="107"/>
      <c r="B371" s="18"/>
      <c r="C371" s="1"/>
      <c r="D371" s="1"/>
      <c r="E371" s="1"/>
      <c r="F371" s="1"/>
      <c r="G371" s="1"/>
    </row>
    <row r="372" spans="1:7" s="90" customFormat="1">
      <c r="A372" s="107"/>
      <c r="B372" s="18"/>
      <c r="C372" s="1"/>
      <c r="D372" s="1"/>
      <c r="E372" s="1"/>
      <c r="F372" s="1"/>
      <c r="G372" s="1"/>
    </row>
    <row r="373" spans="1:7" s="90" customFormat="1">
      <c r="A373" s="107"/>
      <c r="B373" s="18"/>
      <c r="C373" s="1"/>
      <c r="D373" s="1"/>
      <c r="E373" s="1"/>
      <c r="F373" s="1"/>
      <c r="G373" s="1"/>
    </row>
    <row r="374" spans="1:7" s="90" customFormat="1">
      <c r="A374" s="107"/>
      <c r="B374" s="18"/>
      <c r="C374" s="1"/>
      <c r="D374" s="1"/>
      <c r="E374" s="1"/>
      <c r="F374" s="1"/>
      <c r="G374" s="1"/>
    </row>
    <row r="375" spans="1:7" s="90" customFormat="1">
      <c r="A375" s="107"/>
      <c r="B375" s="18"/>
      <c r="C375" s="1"/>
      <c r="D375" s="1"/>
      <c r="E375" s="1"/>
      <c r="F375" s="1"/>
      <c r="G375" s="1"/>
    </row>
    <row r="376" spans="1:7" s="90" customFormat="1">
      <c r="A376" s="107"/>
      <c r="B376" s="18"/>
      <c r="C376" s="1"/>
      <c r="D376" s="1"/>
      <c r="E376" s="1"/>
      <c r="F376" s="1"/>
      <c r="G376" s="1"/>
    </row>
    <row r="377" spans="1:7" s="90" customFormat="1">
      <c r="A377" s="107"/>
      <c r="B377" s="18"/>
      <c r="C377" s="1"/>
      <c r="D377" s="1"/>
      <c r="E377" s="1"/>
      <c r="F377" s="1"/>
      <c r="G377" s="1"/>
    </row>
    <row r="378" spans="1:7" s="90" customFormat="1">
      <c r="A378" s="107"/>
      <c r="B378" s="18"/>
      <c r="C378" s="1"/>
      <c r="D378" s="1"/>
      <c r="E378" s="1"/>
      <c r="F378" s="1"/>
      <c r="G378" s="1"/>
    </row>
    <row r="379" spans="1:7" s="90" customFormat="1">
      <c r="A379" s="107"/>
      <c r="B379" s="18"/>
      <c r="C379" s="1"/>
      <c r="D379" s="1"/>
      <c r="E379" s="1"/>
      <c r="F379" s="1"/>
      <c r="G379" s="1"/>
    </row>
    <row r="380" spans="1:7" s="90" customFormat="1">
      <c r="A380" s="107"/>
      <c r="B380" s="18"/>
      <c r="C380" s="1"/>
      <c r="D380" s="1"/>
      <c r="E380" s="1"/>
      <c r="F380" s="1"/>
      <c r="G380" s="1"/>
    </row>
    <row r="381" spans="1:7" s="90" customFormat="1">
      <c r="A381" s="107"/>
      <c r="B381" s="18"/>
      <c r="C381" s="1"/>
      <c r="D381" s="1"/>
      <c r="E381" s="1"/>
      <c r="F381" s="1"/>
      <c r="G381" s="1"/>
    </row>
    <row r="382" spans="1:7" s="90" customFormat="1">
      <c r="A382" s="107"/>
      <c r="B382" s="18"/>
      <c r="C382" s="1"/>
      <c r="D382" s="1"/>
      <c r="E382" s="1"/>
      <c r="F382" s="1"/>
      <c r="G382" s="1"/>
    </row>
    <row r="383" spans="1:7" s="90" customFormat="1">
      <c r="A383" s="107"/>
      <c r="B383" s="18"/>
      <c r="C383" s="1"/>
      <c r="D383" s="1"/>
      <c r="E383" s="1"/>
      <c r="F383" s="1"/>
      <c r="G383" s="1"/>
    </row>
    <row r="384" spans="1:7" s="90" customFormat="1">
      <c r="A384" s="107"/>
      <c r="B384" s="18"/>
      <c r="C384" s="1"/>
      <c r="D384" s="1"/>
      <c r="E384" s="1"/>
      <c r="F384" s="1"/>
      <c r="G384" s="1"/>
    </row>
    <row r="385" spans="1:7" s="90" customFormat="1">
      <c r="A385" s="107"/>
      <c r="B385" s="18"/>
      <c r="C385" s="1"/>
      <c r="D385" s="1"/>
      <c r="E385" s="1"/>
      <c r="F385" s="1"/>
      <c r="G385" s="1"/>
    </row>
    <row r="386" spans="1:7" s="90" customFormat="1">
      <c r="A386" s="107"/>
      <c r="B386" s="18"/>
      <c r="C386" s="1"/>
      <c r="D386" s="1"/>
      <c r="E386" s="1"/>
      <c r="F386" s="1"/>
      <c r="G386" s="1"/>
    </row>
    <row r="387" spans="1:7" s="90" customFormat="1">
      <c r="A387" s="107"/>
      <c r="B387" s="18"/>
      <c r="C387" s="1"/>
      <c r="D387" s="1"/>
      <c r="E387" s="1"/>
      <c r="F387" s="1"/>
      <c r="G387" s="1"/>
    </row>
    <row r="388" spans="1:7" s="90" customFormat="1">
      <c r="A388" s="107"/>
      <c r="B388" s="18"/>
      <c r="C388" s="1"/>
      <c r="D388" s="1"/>
      <c r="E388" s="1"/>
      <c r="F388" s="1"/>
      <c r="G388" s="1"/>
    </row>
    <row r="389" spans="1:7" s="90" customFormat="1">
      <c r="A389" s="107"/>
      <c r="B389" s="18"/>
      <c r="C389" s="1"/>
      <c r="D389" s="1"/>
      <c r="E389" s="1"/>
      <c r="F389" s="1"/>
      <c r="G389" s="1"/>
    </row>
    <row r="390" spans="1:7" s="90" customFormat="1">
      <c r="A390" s="107"/>
      <c r="B390" s="18"/>
      <c r="C390" s="1"/>
      <c r="D390" s="1"/>
      <c r="E390" s="1"/>
      <c r="F390" s="1"/>
      <c r="G390" s="1"/>
    </row>
    <row r="391" spans="1:7" s="90" customFormat="1">
      <c r="A391" s="107"/>
      <c r="B391" s="18"/>
      <c r="C391" s="1"/>
      <c r="D391" s="1"/>
      <c r="E391" s="1"/>
      <c r="F391" s="1"/>
      <c r="G391" s="1"/>
    </row>
    <row r="392" spans="1:7" s="90" customFormat="1">
      <c r="A392" s="107"/>
      <c r="B392" s="18"/>
      <c r="C392" s="1"/>
      <c r="D392" s="1"/>
      <c r="E392" s="1"/>
      <c r="F392" s="1"/>
      <c r="G392" s="1"/>
    </row>
    <row r="393" spans="1:7" s="90" customFormat="1">
      <c r="A393" s="107"/>
      <c r="B393" s="18"/>
      <c r="C393" s="1"/>
      <c r="D393" s="1"/>
      <c r="E393" s="1"/>
      <c r="F393" s="1"/>
      <c r="G393" s="1"/>
    </row>
    <row r="394" spans="1:7" s="90" customFormat="1">
      <c r="A394" s="107"/>
      <c r="B394" s="18"/>
      <c r="C394" s="1"/>
      <c r="D394" s="1"/>
      <c r="E394" s="1"/>
      <c r="F394" s="1"/>
      <c r="G394" s="1"/>
    </row>
    <row r="395" spans="1:7" s="90" customFormat="1">
      <c r="A395" s="107"/>
      <c r="B395" s="18"/>
      <c r="C395" s="1"/>
      <c r="D395" s="1"/>
      <c r="E395" s="1"/>
      <c r="F395" s="1"/>
      <c r="G395" s="1"/>
    </row>
    <row r="396" spans="1:7" s="90" customFormat="1">
      <c r="A396" s="107"/>
      <c r="B396" s="18"/>
      <c r="C396" s="1"/>
      <c r="D396" s="1"/>
      <c r="E396" s="1"/>
      <c r="F396" s="1"/>
      <c r="G396" s="1"/>
    </row>
    <row r="397" spans="1:7" s="90" customFormat="1">
      <c r="A397" s="107"/>
      <c r="B397" s="18"/>
      <c r="C397" s="1"/>
      <c r="D397" s="1"/>
      <c r="E397" s="1"/>
      <c r="F397" s="1"/>
      <c r="G397" s="1"/>
    </row>
    <row r="398" spans="1:7" s="90" customFormat="1">
      <c r="A398" s="107"/>
      <c r="B398" s="18"/>
      <c r="C398" s="1"/>
      <c r="D398" s="1"/>
      <c r="E398" s="1"/>
      <c r="F398" s="1"/>
      <c r="G398" s="1"/>
    </row>
    <row r="399" spans="1:7" s="90" customFormat="1">
      <c r="A399" s="107"/>
      <c r="B399" s="18"/>
      <c r="C399" s="1"/>
      <c r="D399" s="1"/>
      <c r="E399" s="1"/>
      <c r="F399" s="1"/>
      <c r="G399" s="1"/>
    </row>
    <row r="400" spans="1:7" s="90" customFormat="1">
      <c r="A400" s="107"/>
      <c r="B400" s="18"/>
      <c r="C400" s="1"/>
      <c r="D400" s="1"/>
      <c r="E400" s="1"/>
      <c r="F400" s="1"/>
      <c r="G400" s="1"/>
    </row>
    <row r="401" spans="1:7" s="90" customFormat="1">
      <c r="A401" s="107"/>
      <c r="B401" s="18"/>
      <c r="C401" s="1"/>
      <c r="D401" s="1"/>
      <c r="E401" s="1"/>
      <c r="F401" s="1"/>
      <c r="G401" s="1"/>
    </row>
    <row r="402" spans="1:7" s="90" customFormat="1">
      <c r="A402" s="107"/>
      <c r="B402" s="18"/>
      <c r="C402" s="1"/>
      <c r="D402" s="1"/>
      <c r="E402" s="1"/>
      <c r="F402" s="1"/>
      <c r="G402" s="1"/>
    </row>
    <row r="403" spans="1:7" s="90" customFormat="1">
      <c r="A403" s="107"/>
      <c r="B403" s="18"/>
      <c r="C403" s="1"/>
      <c r="D403" s="1"/>
      <c r="E403" s="1"/>
      <c r="F403" s="1"/>
      <c r="G403" s="1"/>
    </row>
    <row r="404" spans="1:7" s="90" customFormat="1">
      <c r="A404" s="107"/>
      <c r="B404" s="18"/>
      <c r="C404" s="1"/>
      <c r="D404" s="1"/>
      <c r="E404" s="1"/>
      <c r="F404" s="1"/>
      <c r="G404" s="1"/>
    </row>
    <row r="405" spans="1:7" s="90" customFormat="1">
      <c r="A405" s="107"/>
      <c r="B405" s="18"/>
      <c r="C405" s="1"/>
      <c r="D405" s="1"/>
      <c r="E405" s="1"/>
      <c r="F405" s="1"/>
      <c r="G405" s="1"/>
    </row>
    <row r="406" spans="1:7" s="90" customFormat="1">
      <c r="A406" s="107"/>
      <c r="B406" s="18"/>
      <c r="C406" s="1"/>
      <c r="D406" s="1"/>
      <c r="E406" s="1"/>
      <c r="F406" s="1"/>
      <c r="G406" s="1"/>
    </row>
    <row r="407" spans="1:7" s="90" customFormat="1">
      <c r="A407" s="107"/>
      <c r="B407" s="18"/>
      <c r="C407" s="1"/>
      <c r="D407" s="1"/>
      <c r="E407" s="1"/>
      <c r="F407" s="1"/>
      <c r="G407" s="1"/>
    </row>
    <row r="408" spans="1:7" s="90" customFormat="1">
      <c r="A408" s="107"/>
      <c r="B408" s="18"/>
      <c r="C408" s="1"/>
      <c r="D408" s="1"/>
      <c r="E408" s="1"/>
      <c r="F408" s="1"/>
      <c r="G408" s="1"/>
    </row>
    <row r="409" spans="1:7" s="90" customFormat="1">
      <c r="A409" s="107"/>
      <c r="B409" s="18"/>
      <c r="C409" s="1"/>
      <c r="D409" s="1"/>
      <c r="E409" s="1"/>
      <c r="F409" s="1"/>
      <c r="G409" s="1"/>
    </row>
    <row r="410" spans="1:7" s="90" customFormat="1">
      <c r="A410" s="107"/>
      <c r="B410" s="18"/>
      <c r="C410" s="1"/>
      <c r="D410" s="1"/>
      <c r="E410" s="1"/>
      <c r="F410" s="1"/>
      <c r="G410" s="1"/>
    </row>
    <row r="411" spans="1:7" s="90" customFormat="1">
      <c r="A411" s="107"/>
      <c r="B411" s="18"/>
      <c r="C411" s="1"/>
      <c r="D411" s="1"/>
      <c r="E411" s="1"/>
      <c r="F411" s="1"/>
      <c r="G411" s="1"/>
    </row>
    <row r="412" spans="1:7" s="90" customFormat="1">
      <c r="A412" s="107"/>
      <c r="B412" s="18"/>
      <c r="C412" s="1"/>
      <c r="D412" s="1"/>
      <c r="E412" s="1"/>
      <c r="F412" s="1"/>
      <c r="G412" s="1"/>
    </row>
    <row r="413" spans="1:7" s="90" customFormat="1">
      <c r="A413" s="107"/>
      <c r="B413" s="18"/>
      <c r="C413" s="1"/>
      <c r="D413" s="1"/>
      <c r="E413" s="1"/>
      <c r="F413" s="1"/>
      <c r="G413" s="1"/>
    </row>
    <row r="414" spans="1:7" s="90" customFormat="1">
      <c r="A414" s="107"/>
      <c r="B414" s="18"/>
      <c r="C414" s="1"/>
      <c r="D414" s="1"/>
      <c r="E414" s="1"/>
      <c r="F414" s="1"/>
      <c r="G414" s="1"/>
    </row>
    <row r="415" spans="1:7" s="90" customFormat="1">
      <c r="A415" s="107"/>
      <c r="B415" s="18"/>
      <c r="C415" s="1"/>
      <c r="D415" s="1"/>
      <c r="E415" s="1"/>
      <c r="F415" s="1"/>
      <c r="G415" s="1"/>
    </row>
    <row r="416" spans="1:7" s="90" customFormat="1">
      <c r="A416" s="107"/>
      <c r="B416" s="18"/>
      <c r="C416" s="1"/>
      <c r="D416" s="1"/>
      <c r="E416" s="1"/>
      <c r="F416" s="1"/>
      <c r="G416" s="1"/>
    </row>
    <row r="417" spans="1:7" s="90" customFormat="1">
      <c r="A417" s="107"/>
      <c r="B417" s="18"/>
      <c r="C417" s="1"/>
      <c r="D417" s="1"/>
      <c r="E417" s="1"/>
      <c r="F417" s="1"/>
      <c r="G417" s="1"/>
    </row>
    <row r="418" spans="1:7" s="90" customFormat="1">
      <c r="A418" s="107"/>
      <c r="B418" s="18"/>
      <c r="C418" s="1"/>
      <c r="D418" s="1"/>
      <c r="E418" s="1"/>
      <c r="F418" s="1"/>
      <c r="G418" s="1"/>
    </row>
    <row r="419" spans="1:7" s="90" customFormat="1">
      <c r="A419" s="107"/>
      <c r="B419" s="18"/>
      <c r="C419" s="1"/>
      <c r="D419" s="1"/>
      <c r="E419" s="1"/>
      <c r="F419" s="1"/>
      <c r="G419" s="1"/>
    </row>
    <row r="420" spans="1:7" s="90" customFormat="1">
      <c r="A420" s="107"/>
      <c r="B420" s="18"/>
      <c r="C420" s="1"/>
      <c r="D420" s="1"/>
      <c r="E420" s="1"/>
      <c r="F420" s="1"/>
      <c r="G420" s="1"/>
    </row>
    <row r="421" spans="1:7" s="90" customFormat="1">
      <c r="A421" s="107"/>
      <c r="B421" s="18"/>
      <c r="C421" s="1"/>
      <c r="D421" s="1"/>
      <c r="E421" s="1"/>
      <c r="F421" s="1"/>
      <c r="G421" s="1"/>
    </row>
    <row r="422" spans="1:7" s="90" customFormat="1">
      <c r="A422" s="107"/>
      <c r="B422" s="18"/>
      <c r="C422" s="1"/>
      <c r="D422" s="1"/>
      <c r="E422" s="1"/>
      <c r="F422" s="1"/>
      <c r="G422" s="1"/>
    </row>
    <row r="423" spans="1:7" s="90" customFormat="1">
      <c r="A423" s="107"/>
      <c r="B423" s="18"/>
      <c r="C423" s="1"/>
      <c r="D423" s="1"/>
      <c r="E423" s="1"/>
      <c r="F423" s="1"/>
      <c r="G423" s="1"/>
    </row>
    <row r="424" spans="1:7" s="90" customFormat="1">
      <c r="A424" s="107"/>
      <c r="B424" s="18"/>
      <c r="C424" s="1"/>
      <c r="D424" s="1"/>
      <c r="E424" s="1"/>
      <c r="F424" s="1"/>
      <c r="G424" s="1"/>
    </row>
    <row r="425" spans="1:7" s="90" customFormat="1">
      <c r="A425" s="107"/>
      <c r="B425" s="18"/>
      <c r="C425" s="1"/>
      <c r="D425" s="1"/>
      <c r="E425" s="1"/>
      <c r="F425" s="1"/>
      <c r="G425" s="1"/>
    </row>
    <row r="426" spans="1:7" s="90" customFormat="1">
      <c r="A426" s="107"/>
      <c r="B426" s="18"/>
      <c r="C426" s="1"/>
      <c r="D426" s="1"/>
      <c r="E426" s="1"/>
      <c r="F426" s="1"/>
      <c r="G426" s="1"/>
    </row>
    <row r="427" spans="1:7" s="90" customFormat="1">
      <c r="A427" s="107"/>
      <c r="B427" s="18"/>
      <c r="C427" s="1"/>
      <c r="D427" s="1"/>
      <c r="E427" s="1"/>
      <c r="F427" s="1"/>
      <c r="G427" s="1"/>
    </row>
    <row r="428" spans="1:7" s="90" customFormat="1">
      <c r="A428" s="107"/>
      <c r="B428" s="18"/>
      <c r="C428" s="1"/>
      <c r="D428" s="1"/>
      <c r="E428" s="1"/>
      <c r="F428" s="1"/>
      <c r="G428" s="1"/>
    </row>
    <row r="429" spans="1:7" s="90" customFormat="1">
      <c r="A429" s="107"/>
      <c r="B429" s="18"/>
      <c r="C429" s="1"/>
      <c r="D429" s="1"/>
      <c r="E429" s="1"/>
      <c r="F429" s="1"/>
      <c r="G429" s="1"/>
    </row>
    <row r="430" spans="1:7" s="90" customFormat="1">
      <c r="A430" s="107"/>
      <c r="B430" s="18"/>
      <c r="C430" s="1"/>
      <c r="D430" s="1"/>
      <c r="E430" s="1"/>
      <c r="F430" s="1"/>
      <c r="G430" s="1"/>
    </row>
    <row r="431" spans="1:7" s="90" customFormat="1">
      <c r="A431" s="107"/>
      <c r="B431" s="18"/>
      <c r="C431" s="1"/>
      <c r="D431" s="1"/>
      <c r="E431" s="1"/>
      <c r="F431" s="1"/>
      <c r="G431" s="1"/>
    </row>
    <row r="432" spans="1:7" s="90" customFormat="1">
      <c r="A432" s="107"/>
      <c r="B432" s="18"/>
      <c r="C432" s="1"/>
      <c r="D432" s="1"/>
      <c r="E432" s="1"/>
      <c r="F432" s="1"/>
      <c r="G432" s="1"/>
    </row>
    <row r="433" spans="1:7" s="90" customFormat="1">
      <c r="A433" s="107"/>
      <c r="B433" s="18"/>
      <c r="C433" s="1"/>
      <c r="D433" s="1"/>
      <c r="E433" s="1"/>
      <c r="F433" s="1"/>
      <c r="G433" s="1"/>
    </row>
    <row r="434" spans="1:7" s="90" customFormat="1">
      <c r="A434" s="107"/>
      <c r="B434" s="18"/>
      <c r="C434" s="1"/>
      <c r="D434" s="1"/>
      <c r="E434" s="1"/>
      <c r="F434" s="1"/>
      <c r="G434" s="1"/>
    </row>
    <row r="435" spans="1:7" s="90" customFormat="1">
      <c r="A435" s="107"/>
      <c r="B435" s="18"/>
      <c r="C435" s="1"/>
      <c r="D435" s="1"/>
      <c r="E435" s="1"/>
      <c r="F435" s="1"/>
      <c r="G435" s="1"/>
    </row>
    <row r="436" spans="1:7" s="90" customFormat="1">
      <c r="A436" s="107"/>
      <c r="B436" s="18"/>
      <c r="C436" s="1"/>
      <c r="D436" s="1"/>
      <c r="E436" s="1"/>
      <c r="F436" s="1"/>
      <c r="G436" s="1"/>
    </row>
    <row r="437" spans="1:7" s="90" customFormat="1">
      <c r="A437" s="107"/>
      <c r="B437" s="18"/>
      <c r="C437" s="1"/>
      <c r="D437" s="1"/>
      <c r="E437" s="1"/>
      <c r="F437" s="1"/>
      <c r="G437" s="1"/>
    </row>
    <row r="438" spans="1:7" s="90" customFormat="1">
      <c r="A438" s="107"/>
      <c r="B438" s="18"/>
      <c r="C438" s="1"/>
      <c r="D438" s="1"/>
      <c r="E438" s="1"/>
      <c r="F438" s="1"/>
      <c r="G438" s="1"/>
    </row>
    <row r="439" spans="1:7" s="90" customFormat="1">
      <c r="A439" s="107"/>
      <c r="B439" s="18"/>
      <c r="C439" s="1"/>
      <c r="D439" s="1"/>
      <c r="E439" s="1"/>
      <c r="F439" s="1"/>
      <c r="G439" s="1"/>
    </row>
    <row r="440" spans="1:7" s="90" customFormat="1">
      <c r="A440" s="107"/>
      <c r="B440" s="18"/>
      <c r="C440" s="1"/>
      <c r="D440" s="1"/>
      <c r="E440" s="1"/>
      <c r="F440" s="1"/>
      <c r="G440" s="1"/>
    </row>
    <row r="441" spans="1:7" s="90" customFormat="1">
      <c r="A441" s="107"/>
      <c r="B441" s="18"/>
      <c r="C441" s="1"/>
      <c r="D441" s="1"/>
      <c r="E441" s="1"/>
      <c r="F441" s="1"/>
      <c r="G441" s="1"/>
    </row>
    <row r="442" spans="1:7" s="90" customFormat="1">
      <c r="A442" s="107"/>
      <c r="B442" s="18"/>
      <c r="C442" s="1"/>
      <c r="D442" s="1"/>
      <c r="E442" s="1"/>
      <c r="F442" s="1"/>
      <c r="G442" s="1"/>
    </row>
    <row r="443" spans="1:7" s="90" customFormat="1">
      <c r="A443" s="107"/>
      <c r="B443" s="18"/>
      <c r="C443" s="1"/>
      <c r="D443" s="1"/>
      <c r="E443" s="1"/>
      <c r="F443" s="1"/>
      <c r="G443" s="1"/>
    </row>
    <row r="444" spans="1:7" s="90" customFormat="1">
      <c r="A444" s="107"/>
      <c r="B444" s="18"/>
      <c r="C444" s="1"/>
      <c r="D444" s="1"/>
      <c r="E444" s="1"/>
      <c r="F444" s="1"/>
      <c r="G444" s="1"/>
    </row>
    <row r="445" spans="1:7" s="90" customFormat="1">
      <c r="A445" s="107"/>
      <c r="B445" s="18"/>
      <c r="C445" s="1"/>
      <c r="D445" s="1"/>
      <c r="E445" s="1"/>
      <c r="F445" s="1"/>
      <c r="G445" s="1"/>
    </row>
    <row r="446" spans="1:7" s="90" customFormat="1">
      <c r="A446" s="107"/>
      <c r="B446" s="18"/>
      <c r="C446" s="1"/>
      <c r="D446" s="1"/>
      <c r="E446" s="1"/>
      <c r="F446" s="1"/>
      <c r="G446" s="1"/>
    </row>
    <row r="447" spans="1:7" s="90" customFormat="1">
      <c r="A447" s="107"/>
      <c r="B447" s="18"/>
      <c r="C447" s="1"/>
      <c r="D447" s="1"/>
      <c r="E447" s="1"/>
      <c r="F447" s="1"/>
      <c r="G447" s="1"/>
    </row>
    <row r="448" spans="1:7" s="90" customFormat="1">
      <c r="A448" s="107"/>
      <c r="B448" s="18"/>
      <c r="C448" s="1"/>
      <c r="D448" s="1"/>
      <c r="E448" s="1"/>
      <c r="F448" s="1"/>
      <c r="G448" s="1"/>
    </row>
    <row r="449" spans="1:7" s="90" customFormat="1">
      <c r="A449" s="107"/>
      <c r="B449" s="18"/>
      <c r="C449" s="1"/>
      <c r="D449" s="1"/>
      <c r="E449" s="1"/>
      <c r="F449" s="1"/>
      <c r="G449" s="1"/>
    </row>
    <row r="450" spans="1:7" s="90" customFormat="1">
      <c r="A450" s="107"/>
      <c r="B450" s="18"/>
      <c r="C450" s="1"/>
      <c r="D450" s="1"/>
      <c r="E450" s="1"/>
      <c r="F450" s="1"/>
      <c r="G450" s="1"/>
    </row>
    <row r="451" spans="1:7" s="90" customFormat="1">
      <c r="A451" s="107"/>
      <c r="B451" s="18"/>
      <c r="C451" s="1"/>
      <c r="D451" s="1"/>
      <c r="E451" s="1"/>
      <c r="F451" s="1"/>
      <c r="G451" s="1"/>
    </row>
    <row r="452" spans="1:7" s="90" customFormat="1">
      <c r="A452" s="107"/>
      <c r="B452" s="18"/>
      <c r="C452" s="1"/>
      <c r="D452" s="1"/>
      <c r="E452" s="1"/>
      <c r="F452" s="1"/>
      <c r="G452" s="1"/>
    </row>
    <row r="453" spans="1:7" s="90" customFormat="1">
      <c r="A453" s="107"/>
      <c r="B453" s="18"/>
      <c r="C453" s="1"/>
      <c r="D453" s="1"/>
      <c r="E453" s="1"/>
      <c r="F453" s="1"/>
      <c r="G453" s="1"/>
    </row>
    <row r="454" spans="1:7" s="90" customFormat="1">
      <c r="A454" s="107"/>
      <c r="B454" s="18"/>
      <c r="C454" s="1"/>
      <c r="D454" s="1"/>
      <c r="E454" s="1"/>
      <c r="F454" s="1"/>
      <c r="G454" s="1"/>
    </row>
    <row r="455" spans="1:7" s="90" customFormat="1">
      <c r="A455" s="107"/>
      <c r="B455" s="18"/>
      <c r="C455" s="1"/>
      <c r="D455" s="1"/>
      <c r="E455" s="1"/>
      <c r="F455" s="1"/>
      <c r="G455" s="1"/>
    </row>
    <row r="456" spans="1:7" s="90" customFormat="1">
      <c r="A456" s="107"/>
      <c r="B456" s="18"/>
      <c r="C456" s="1"/>
      <c r="D456" s="1"/>
      <c r="E456" s="1"/>
      <c r="F456" s="1"/>
      <c r="G456" s="1"/>
    </row>
    <row r="457" spans="1:7" s="90" customFormat="1">
      <c r="A457" s="107"/>
      <c r="B457" s="18"/>
      <c r="C457" s="1"/>
      <c r="D457" s="1"/>
      <c r="E457" s="1"/>
      <c r="F457" s="1"/>
      <c r="G457" s="1"/>
    </row>
    <row r="458" spans="1:7" s="90" customFormat="1">
      <c r="A458" s="107"/>
      <c r="B458" s="18"/>
      <c r="C458" s="1"/>
      <c r="D458" s="1"/>
      <c r="E458" s="1"/>
      <c r="F458" s="1"/>
      <c r="G458" s="1"/>
    </row>
    <row r="459" spans="1:7" s="90" customFormat="1">
      <c r="A459" s="107"/>
      <c r="B459" s="18"/>
      <c r="C459" s="1"/>
      <c r="D459" s="1"/>
      <c r="E459" s="1"/>
      <c r="F459" s="1"/>
      <c r="G459" s="1"/>
    </row>
    <row r="460" spans="1:7" s="90" customFormat="1">
      <c r="A460" s="107"/>
      <c r="B460" s="18"/>
      <c r="C460" s="1"/>
      <c r="D460" s="1"/>
      <c r="E460" s="1"/>
      <c r="F460" s="1"/>
      <c r="G460" s="1"/>
    </row>
    <row r="461" spans="1:7" s="90" customFormat="1">
      <c r="A461" s="107"/>
      <c r="B461" s="18"/>
      <c r="C461" s="1"/>
      <c r="D461" s="1"/>
      <c r="E461" s="1"/>
      <c r="F461" s="1"/>
      <c r="G461" s="1"/>
    </row>
    <row r="462" spans="1:7" s="90" customFormat="1">
      <c r="A462" s="107"/>
      <c r="B462" s="18"/>
      <c r="C462" s="1"/>
      <c r="D462" s="1"/>
      <c r="E462" s="1"/>
      <c r="F462" s="1"/>
      <c r="G462" s="1"/>
    </row>
    <row r="463" spans="1:7" s="90" customFormat="1">
      <c r="A463" s="107"/>
      <c r="B463" s="18"/>
      <c r="C463" s="1"/>
      <c r="D463" s="1"/>
      <c r="E463" s="1"/>
      <c r="F463" s="1"/>
      <c r="G463" s="1"/>
    </row>
    <row r="464" spans="1:7" s="90" customFormat="1">
      <c r="A464" s="107"/>
      <c r="B464" s="18"/>
      <c r="C464" s="1"/>
      <c r="D464" s="1"/>
      <c r="E464" s="1"/>
      <c r="F464" s="1"/>
      <c r="G464" s="1"/>
    </row>
    <row r="465" spans="1:7" s="90" customFormat="1">
      <c r="A465" s="107"/>
      <c r="B465" s="18"/>
      <c r="C465" s="1"/>
      <c r="D465" s="1"/>
      <c r="E465" s="1"/>
      <c r="F465" s="1"/>
      <c r="G465" s="1"/>
    </row>
    <row r="466" spans="1:7" s="90" customFormat="1">
      <c r="A466" s="107"/>
      <c r="B466" s="18"/>
      <c r="C466" s="1"/>
      <c r="D466" s="1"/>
      <c r="E466" s="1"/>
      <c r="F466" s="1"/>
      <c r="G466" s="1"/>
    </row>
    <row r="467" spans="1:7" s="90" customFormat="1">
      <c r="A467" s="107"/>
      <c r="B467" s="18"/>
      <c r="C467" s="1"/>
      <c r="D467" s="1"/>
      <c r="E467" s="1"/>
      <c r="F467" s="1"/>
      <c r="G467" s="1"/>
    </row>
    <row r="468" spans="1:7" s="90" customFormat="1">
      <c r="A468" s="107"/>
      <c r="B468" s="18"/>
      <c r="C468" s="1"/>
      <c r="D468" s="1"/>
      <c r="E468" s="1"/>
      <c r="F468" s="1"/>
      <c r="G468" s="1"/>
    </row>
    <row r="469" spans="1:7" s="90" customFormat="1">
      <c r="A469" s="107"/>
      <c r="B469" s="18"/>
      <c r="C469" s="1"/>
      <c r="D469" s="1"/>
      <c r="E469" s="1"/>
      <c r="F469" s="1"/>
      <c r="G469" s="1"/>
    </row>
    <row r="470" spans="1:7" s="90" customFormat="1">
      <c r="A470" s="107"/>
      <c r="B470" s="18"/>
      <c r="C470" s="1"/>
      <c r="D470" s="1"/>
      <c r="E470" s="1"/>
      <c r="F470" s="1"/>
      <c r="G470" s="1"/>
    </row>
    <row r="471" spans="1:7" s="90" customFormat="1">
      <c r="A471" s="107"/>
      <c r="B471" s="18"/>
      <c r="C471" s="1"/>
      <c r="D471" s="1"/>
      <c r="E471" s="1"/>
      <c r="F471" s="1"/>
      <c r="G471" s="1"/>
    </row>
    <row r="472" spans="1:7" s="90" customFormat="1">
      <c r="A472" s="107"/>
      <c r="B472" s="18"/>
      <c r="C472" s="1"/>
      <c r="D472" s="1"/>
      <c r="E472" s="1"/>
      <c r="F472" s="1"/>
      <c r="G472" s="1"/>
    </row>
    <row r="473" spans="1:7" s="90" customFormat="1">
      <c r="A473" s="107"/>
      <c r="B473" s="18"/>
      <c r="C473" s="1"/>
      <c r="D473" s="1"/>
      <c r="E473" s="1"/>
      <c r="F473" s="1"/>
      <c r="G473" s="1"/>
    </row>
    <row r="474" spans="1:7" s="90" customFormat="1">
      <c r="A474" s="107"/>
      <c r="B474" s="18"/>
      <c r="C474" s="1"/>
      <c r="D474" s="1"/>
      <c r="E474" s="1"/>
      <c r="F474" s="1"/>
      <c r="G474" s="1"/>
    </row>
    <row r="475" spans="1:7" s="90" customFormat="1">
      <c r="A475" s="107"/>
      <c r="B475" s="18"/>
      <c r="C475" s="1"/>
      <c r="D475" s="1"/>
      <c r="E475" s="1"/>
      <c r="F475" s="1"/>
      <c r="G475" s="1"/>
    </row>
    <row r="476" spans="1:7" s="90" customFormat="1">
      <c r="A476" s="107"/>
      <c r="B476" s="18"/>
      <c r="C476" s="1"/>
      <c r="D476" s="1"/>
      <c r="E476" s="1"/>
      <c r="F476" s="1"/>
      <c r="G476" s="1"/>
    </row>
    <row r="477" spans="1:7" s="90" customFormat="1">
      <c r="A477" s="107"/>
      <c r="B477" s="18"/>
      <c r="C477" s="1"/>
      <c r="D477" s="1"/>
      <c r="E477" s="1"/>
      <c r="F477" s="1"/>
      <c r="G477" s="1"/>
    </row>
    <row r="478" spans="1:7" s="90" customFormat="1">
      <c r="A478" s="107"/>
      <c r="B478" s="18"/>
      <c r="C478" s="1"/>
      <c r="D478" s="1"/>
      <c r="E478" s="1"/>
      <c r="F478" s="1"/>
      <c r="G478" s="1"/>
    </row>
    <row r="479" spans="1:7" s="90" customFormat="1">
      <c r="A479" s="107"/>
      <c r="B479" s="18"/>
      <c r="C479" s="1"/>
      <c r="D479" s="1"/>
      <c r="E479" s="1"/>
      <c r="F479" s="1"/>
      <c r="G479" s="1"/>
    </row>
    <row r="480" spans="1:7" s="90" customFormat="1">
      <c r="A480" s="107"/>
      <c r="B480" s="18"/>
      <c r="C480" s="1"/>
      <c r="D480" s="1"/>
      <c r="E480" s="1"/>
      <c r="F480" s="1"/>
      <c r="G480" s="1"/>
    </row>
    <row r="481" spans="1:7" s="90" customFormat="1">
      <c r="A481" s="107"/>
      <c r="B481" s="18"/>
      <c r="C481" s="1"/>
      <c r="D481" s="1"/>
      <c r="E481" s="1"/>
      <c r="F481" s="1"/>
      <c r="G481" s="1"/>
    </row>
    <row r="482" spans="1:7" s="90" customFormat="1">
      <c r="A482" s="107"/>
      <c r="B482" s="18"/>
      <c r="C482" s="1"/>
      <c r="D482" s="1"/>
      <c r="E482" s="1"/>
      <c r="F482" s="1"/>
      <c r="G482" s="1"/>
    </row>
    <row r="483" spans="1:7" s="90" customFormat="1">
      <c r="A483" s="107"/>
      <c r="B483" s="18"/>
      <c r="C483" s="1"/>
      <c r="D483" s="1"/>
      <c r="E483" s="1"/>
      <c r="F483" s="1"/>
      <c r="G483" s="1"/>
    </row>
    <row r="484" spans="1:7" s="90" customFormat="1">
      <c r="A484" s="107"/>
      <c r="B484" s="18"/>
      <c r="C484" s="1"/>
      <c r="D484" s="1"/>
      <c r="E484" s="1"/>
      <c r="F484" s="1"/>
      <c r="G484" s="1"/>
    </row>
    <row r="485" spans="1:7" s="90" customFormat="1">
      <c r="A485" s="107"/>
      <c r="B485" s="18"/>
      <c r="C485" s="1"/>
      <c r="D485" s="1"/>
      <c r="E485" s="1"/>
      <c r="F485" s="1"/>
      <c r="G485" s="1"/>
    </row>
    <row r="486" spans="1:7" s="90" customFormat="1">
      <c r="A486" s="107"/>
      <c r="B486" s="18"/>
      <c r="C486" s="1"/>
      <c r="D486" s="1"/>
      <c r="E486" s="1"/>
      <c r="F486" s="1"/>
      <c r="G486" s="1"/>
    </row>
    <row r="487" spans="1:7" s="90" customFormat="1">
      <c r="A487" s="107"/>
      <c r="B487" s="18"/>
      <c r="C487" s="1"/>
      <c r="D487" s="1"/>
      <c r="E487" s="1"/>
      <c r="F487" s="1"/>
      <c r="G487" s="1"/>
    </row>
    <row r="488" spans="1:7" s="90" customFormat="1">
      <c r="A488" s="107"/>
      <c r="B488" s="18"/>
      <c r="C488" s="1"/>
      <c r="D488" s="1"/>
      <c r="E488" s="1"/>
      <c r="F488" s="1"/>
      <c r="G488" s="1"/>
    </row>
    <row r="489" spans="1:7" s="90" customFormat="1">
      <c r="A489" s="107"/>
      <c r="B489" s="18"/>
      <c r="C489" s="1"/>
      <c r="D489" s="1"/>
      <c r="E489" s="1"/>
      <c r="F489" s="1"/>
      <c r="G489" s="1"/>
    </row>
    <row r="490" spans="1:7" s="90" customFormat="1">
      <c r="A490" s="107"/>
      <c r="B490" s="18"/>
      <c r="C490" s="1"/>
      <c r="D490" s="1"/>
      <c r="E490" s="1"/>
      <c r="F490" s="1"/>
      <c r="G490" s="1"/>
    </row>
    <row r="491" spans="1:7" s="90" customFormat="1">
      <c r="A491" s="107"/>
      <c r="B491" s="18"/>
      <c r="C491" s="1"/>
      <c r="D491" s="1"/>
      <c r="E491" s="1"/>
      <c r="F491" s="1"/>
      <c r="G491" s="1"/>
    </row>
    <row r="492" spans="1:7" s="90" customFormat="1">
      <c r="A492" s="107"/>
      <c r="B492" s="18"/>
      <c r="C492" s="1"/>
      <c r="D492" s="1"/>
      <c r="E492" s="1"/>
      <c r="F492" s="1"/>
      <c r="G492" s="1"/>
    </row>
    <row r="493" spans="1:7" s="90" customFormat="1">
      <c r="A493" s="107"/>
      <c r="B493" s="18"/>
      <c r="C493" s="1"/>
      <c r="D493" s="1"/>
      <c r="E493" s="1"/>
      <c r="F493" s="1"/>
      <c r="G493" s="1"/>
    </row>
    <row r="494" spans="1:7" s="90" customFormat="1">
      <c r="A494" s="107"/>
      <c r="B494" s="18"/>
      <c r="C494" s="1"/>
      <c r="D494" s="1"/>
      <c r="E494" s="1"/>
      <c r="F494" s="1"/>
      <c r="G494" s="1"/>
    </row>
    <row r="495" spans="1:7" s="90" customFormat="1">
      <c r="A495" s="107"/>
      <c r="B495" s="18"/>
      <c r="C495" s="1"/>
      <c r="D495" s="1"/>
      <c r="E495" s="1"/>
      <c r="F495" s="1"/>
      <c r="G495" s="1"/>
    </row>
    <row r="496" spans="1:7" s="90" customFormat="1">
      <c r="A496" s="107"/>
      <c r="B496" s="18"/>
      <c r="C496" s="1"/>
      <c r="D496" s="1"/>
      <c r="E496" s="1"/>
      <c r="F496" s="1"/>
      <c r="G496" s="1"/>
    </row>
    <row r="497" spans="1:7" s="90" customFormat="1">
      <c r="A497" s="107"/>
      <c r="B497" s="18"/>
      <c r="C497" s="1"/>
      <c r="D497" s="1"/>
      <c r="E497" s="1"/>
      <c r="F497" s="1"/>
      <c r="G497" s="1"/>
    </row>
    <row r="498" spans="1:7" s="90" customFormat="1">
      <c r="A498" s="107"/>
      <c r="B498" s="18"/>
      <c r="C498" s="1"/>
      <c r="D498" s="1"/>
      <c r="E498" s="1"/>
      <c r="F498" s="1"/>
      <c r="G498" s="1"/>
    </row>
    <row r="499" spans="1:7" s="90" customFormat="1">
      <c r="A499" s="107"/>
      <c r="B499" s="18"/>
      <c r="C499" s="1"/>
      <c r="D499" s="1"/>
      <c r="E499" s="1"/>
      <c r="F499" s="1"/>
      <c r="G499" s="1"/>
    </row>
    <row r="500" spans="1:7" s="90" customFormat="1">
      <c r="A500" s="107"/>
      <c r="B500" s="18"/>
      <c r="C500" s="1"/>
      <c r="D500" s="1"/>
      <c r="E500" s="1"/>
      <c r="F500" s="1"/>
      <c r="G500" s="1"/>
    </row>
    <row r="501" spans="1:7" s="90" customFormat="1">
      <c r="A501" s="107"/>
      <c r="B501" s="18"/>
      <c r="C501" s="1"/>
      <c r="D501" s="1"/>
      <c r="E501" s="1"/>
      <c r="F501" s="1"/>
      <c r="G501" s="1"/>
    </row>
    <row r="502" spans="1:7" s="90" customFormat="1">
      <c r="A502" s="107"/>
      <c r="B502" s="18"/>
      <c r="C502" s="1"/>
      <c r="D502" s="1"/>
      <c r="E502" s="1"/>
      <c r="F502" s="1"/>
      <c r="G502" s="1"/>
    </row>
    <row r="503" spans="1:7" s="90" customFormat="1">
      <c r="A503" s="107"/>
      <c r="B503" s="18"/>
      <c r="C503" s="1"/>
      <c r="D503" s="1"/>
      <c r="E503" s="1"/>
      <c r="F503" s="1"/>
      <c r="G503" s="1"/>
    </row>
    <row r="504" spans="1:7" s="90" customFormat="1">
      <c r="A504" s="107"/>
      <c r="B504" s="18"/>
      <c r="C504" s="1"/>
      <c r="D504" s="1"/>
      <c r="E504" s="1"/>
      <c r="F504" s="1"/>
      <c r="G504" s="1"/>
    </row>
    <row r="505" spans="1:7" s="90" customFormat="1">
      <c r="A505" s="107"/>
      <c r="B505" s="18"/>
      <c r="C505" s="1"/>
      <c r="D505" s="1"/>
      <c r="E505" s="1"/>
      <c r="F505" s="1"/>
      <c r="G505" s="1"/>
    </row>
    <row r="506" spans="1:7" s="90" customFormat="1">
      <c r="A506" s="107"/>
      <c r="B506" s="18"/>
      <c r="C506" s="1"/>
      <c r="D506" s="1"/>
      <c r="E506" s="1"/>
      <c r="F506" s="1"/>
      <c r="G506" s="1"/>
    </row>
    <row r="507" spans="1:7" s="90" customFormat="1">
      <c r="A507" s="107"/>
      <c r="B507" s="18"/>
      <c r="C507" s="1"/>
      <c r="D507" s="1"/>
      <c r="E507" s="1"/>
      <c r="F507" s="1"/>
      <c r="G507" s="1"/>
    </row>
    <row r="508" spans="1:7" s="90" customFormat="1">
      <c r="A508" s="107"/>
      <c r="B508" s="18"/>
      <c r="C508" s="1"/>
      <c r="D508" s="1"/>
      <c r="E508" s="1"/>
      <c r="F508" s="1"/>
      <c r="G508" s="1"/>
    </row>
    <row r="509" spans="1:7" s="90" customFormat="1">
      <c r="A509" s="107"/>
      <c r="B509" s="18"/>
      <c r="C509" s="1"/>
      <c r="D509" s="1"/>
      <c r="E509" s="1"/>
      <c r="F509" s="1"/>
      <c r="G509" s="1"/>
    </row>
    <row r="510" spans="1:7" s="90" customFormat="1">
      <c r="A510" s="107"/>
      <c r="B510" s="18"/>
      <c r="C510" s="1"/>
      <c r="D510" s="1"/>
      <c r="E510" s="1"/>
      <c r="F510" s="1"/>
      <c r="G510" s="1"/>
    </row>
    <row r="511" spans="1:7" s="90" customFormat="1">
      <c r="A511" s="107"/>
      <c r="B511" s="18"/>
      <c r="C511" s="1"/>
      <c r="D511" s="1"/>
      <c r="E511" s="1"/>
      <c r="F511" s="1"/>
      <c r="G511" s="1"/>
    </row>
    <row r="512" spans="1:7" s="90" customFormat="1">
      <c r="A512" s="107"/>
      <c r="B512" s="18"/>
      <c r="C512" s="1"/>
      <c r="D512" s="1"/>
      <c r="E512" s="1"/>
      <c r="F512" s="1"/>
      <c r="G512" s="1"/>
    </row>
    <row r="513" spans="1:7" s="90" customFormat="1">
      <c r="A513" s="107"/>
      <c r="B513" s="18"/>
      <c r="C513" s="1"/>
      <c r="D513" s="1"/>
      <c r="E513" s="1"/>
      <c r="F513" s="1"/>
      <c r="G513" s="1"/>
    </row>
    <row r="514" spans="1:7" s="90" customFormat="1">
      <c r="A514" s="107"/>
      <c r="B514" s="18"/>
      <c r="C514" s="1"/>
      <c r="D514" s="1"/>
      <c r="E514" s="1"/>
      <c r="F514" s="1"/>
      <c r="G514" s="1"/>
    </row>
    <row r="515" spans="1:7" s="90" customFormat="1">
      <c r="A515" s="107"/>
      <c r="B515" s="18"/>
      <c r="C515" s="1"/>
      <c r="D515" s="1"/>
      <c r="E515" s="1"/>
      <c r="F515" s="1"/>
      <c r="G515" s="1"/>
    </row>
    <row r="516" spans="1:7" s="90" customFormat="1">
      <c r="A516" s="107"/>
      <c r="B516" s="18"/>
      <c r="C516" s="1"/>
      <c r="D516" s="1"/>
      <c r="E516" s="1"/>
      <c r="F516" s="1"/>
      <c r="G516" s="1"/>
    </row>
    <row r="517" spans="1:7" s="90" customFormat="1">
      <c r="A517" s="107"/>
      <c r="B517" s="18"/>
      <c r="C517" s="1"/>
      <c r="D517" s="1"/>
      <c r="E517" s="1"/>
      <c r="F517" s="1"/>
      <c r="G517" s="1"/>
    </row>
    <row r="518" spans="1:7" s="90" customFormat="1">
      <c r="A518" s="107"/>
      <c r="B518" s="18"/>
      <c r="C518" s="1"/>
      <c r="D518" s="1"/>
      <c r="E518" s="1"/>
      <c r="F518" s="1"/>
      <c r="G518" s="1"/>
    </row>
    <row r="519" spans="1:7" s="90" customFormat="1">
      <c r="A519" s="107"/>
      <c r="B519" s="18"/>
      <c r="C519" s="1"/>
      <c r="D519" s="1"/>
      <c r="E519" s="1"/>
      <c r="F519" s="1"/>
      <c r="G519" s="1"/>
    </row>
    <row r="520" spans="1:7" s="90" customFormat="1">
      <c r="A520" s="107"/>
      <c r="B520" s="18"/>
      <c r="C520" s="1"/>
      <c r="D520" s="1"/>
      <c r="E520" s="1"/>
      <c r="F520" s="1"/>
      <c r="G520" s="1"/>
    </row>
    <row r="521" spans="1:7" s="90" customFormat="1">
      <c r="A521" s="107"/>
      <c r="B521" s="18"/>
      <c r="C521" s="1"/>
      <c r="D521" s="1"/>
      <c r="E521" s="1"/>
      <c r="F521" s="1"/>
      <c r="G521" s="1"/>
    </row>
    <row r="522" spans="1:7" s="90" customFormat="1">
      <c r="A522" s="107"/>
      <c r="B522" s="18"/>
      <c r="C522" s="1"/>
      <c r="D522" s="1"/>
      <c r="E522" s="1"/>
      <c r="F522" s="1"/>
      <c r="G522" s="1"/>
    </row>
    <row r="523" spans="1:7" s="90" customFormat="1">
      <c r="A523" s="107"/>
      <c r="B523" s="18"/>
      <c r="C523" s="1"/>
      <c r="D523" s="1"/>
      <c r="E523" s="1"/>
      <c r="F523" s="1"/>
      <c r="G523" s="1"/>
    </row>
    <row r="524" spans="1:7" s="90" customFormat="1">
      <c r="A524" s="107"/>
      <c r="B524" s="18"/>
      <c r="C524" s="1"/>
      <c r="D524" s="1"/>
      <c r="E524" s="1"/>
      <c r="F524" s="1"/>
      <c r="G524" s="1"/>
    </row>
    <row r="525" spans="1:7" s="90" customFormat="1">
      <c r="A525" s="107"/>
      <c r="B525" s="18"/>
      <c r="C525" s="1"/>
      <c r="D525" s="1"/>
      <c r="E525" s="1"/>
      <c r="F525" s="1"/>
      <c r="G525" s="1"/>
    </row>
    <row r="526" spans="1:7" s="90" customFormat="1">
      <c r="A526" s="107"/>
      <c r="B526" s="18"/>
      <c r="C526" s="1"/>
      <c r="D526" s="1"/>
      <c r="E526" s="1"/>
      <c r="F526" s="1"/>
      <c r="G526" s="1"/>
    </row>
    <row r="527" spans="1:7" s="90" customFormat="1">
      <c r="A527" s="107"/>
      <c r="B527" s="18"/>
      <c r="C527" s="1"/>
      <c r="D527" s="1"/>
      <c r="E527" s="1"/>
      <c r="F527" s="1"/>
      <c r="G527" s="1"/>
    </row>
    <row r="528" spans="1:7" s="90" customFormat="1">
      <c r="A528" s="107"/>
      <c r="B528" s="18"/>
      <c r="C528" s="1"/>
      <c r="D528" s="1"/>
      <c r="E528" s="1"/>
      <c r="F528" s="1"/>
      <c r="G528" s="1"/>
    </row>
    <row r="529" spans="1:7" s="90" customFormat="1">
      <c r="A529" s="107"/>
      <c r="B529" s="18"/>
      <c r="C529" s="1"/>
      <c r="D529" s="1"/>
      <c r="E529" s="1"/>
      <c r="F529" s="1"/>
      <c r="G529" s="1"/>
    </row>
    <row r="530" spans="1:7" s="90" customFormat="1">
      <c r="A530" s="107"/>
      <c r="B530" s="18"/>
      <c r="C530" s="1"/>
      <c r="D530" s="1"/>
      <c r="E530" s="1"/>
      <c r="F530" s="1"/>
      <c r="G530" s="1"/>
    </row>
    <row r="531" spans="1:7" s="90" customFormat="1">
      <c r="A531" s="107"/>
      <c r="B531" s="18"/>
      <c r="C531" s="1"/>
      <c r="D531" s="1"/>
      <c r="E531" s="1"/>
      <c r="F531" s="1"/>
      <c r="G531" s="1"/>
    </row>
    <row r="532" spans="1:7" s="90" customFormat="1">
      <c r="A532" s="107"/>
      <c r="B532" s="18"/>
      <c r="C532" s="1"/>
      <c r="D532" s="1"/>
      <c r="E532" s="1"/>
      <c r="F532" s="1"/>
      <c r="G532" s="1"/>
    </row>
    <row r="533" spans="1:7" s="90" customFormat="1">
      <c r="A533" s="107"/>
      <c r="B533" s="18"/>
      <c r="C533" s="1"/>
      <c r="D533" s="1"/>
      <c r="E533" s="1"/>
      <c r="F533" s="1"/>
      <c r="G533" s="1"/>
    </row>
    <row r="534" spans="1:7" s="90" customFormat="1">
      <c r="A534" s="107"/>
      <c r="B534" s="18"/>
      <c r="C534" s="1"/>
      <c r="D534" s="1"/>
      <c r="E534" s="1"/>
      <c r="F534" s="1"/>
      <c r="G534" s="1"/>
    </row>
    <row r="535" spans="1:7" s="90" customFormat="1">
      <c r="A535" s="107"/>
      <c r="B535" s="18"/>
      <c r="C535" s="1"/>
      <c r="D535" s="1"/>
      <c r="E535" s="1"/>
      <c r="F535" s="1"/>
      <c r="G535" s="1"/>
    </row>
    <row r="536" spans="1:7" s="90" customFormat="1">
      <c r="A536" s="107"/>
      <c r="B536" s="18"/>
      <c r="C536" s="1"/>
      <c r="D536" s="1"/>
      <c r="E536" s="1"/>
      <c r="F536" s="1"/>
      <c r="G536" s="1"/>
    </row>
    <row r="537" spans="1:7" s="90" customFormat="1">
      <c r="A537" s="107"/>
      <c r="B537" s="18"/>
      <c r="C537" s="1"/>
      <c r="D537" s="1"/>
      <c r="E537" s="1"/>
      <c r="F537" s="1"/>
      <c r="G537" s="1"/>
    </row>
    <row r="538" spans="1:7" s="90" customFormat="1">
      <c r="A538" s="107"/>
      <c r="B538" s="18"/>
      <c r="C538" s="1"/>
      <c r="D538" s="1"/>
      <c r="E538" s="1"/>
      <c r="F538" s="1"/>
      <c r="G538" s="1"/>
    </row>
    <row r="539" spans="1:7" s="90" customFormat="1">
      <c r="A539" s="107"/>
      <c r="B539" s="18"/>
      <c r="C539" s="1"/>
      <c r="D539" s="1"/>
      <c r="E539" s="1"/>
      <c r="F539" s="1"/>
      <c r="G539" s="1"/>
    </row>
    <row r="540" spans="1:7" s="90" customFormat="1">
      <c r="A540" s="107"/>
      <c r="B540" s="18"/>
      <c r="C540" s="1"/>
      <c r="D540" s="1"/>
      <c r="E540" s="1"/>
      <c r="F540" s="1"/>
      <c r="G540" s="1"/>
    </row>
    <row r="541" spans="1:7" s="90" customFormat="1">
      <c r="A541" s="107"/>
      <c r="B541" s="18"/>
      <c r="C541" s="1"/>
      <c r="D541" s="1"/>
      <c r="E541" s="1"/>
      <c r="F541" s="1"/>
      <c r="G541" s="1"/>
    </row>
    <row r="542" spans="1:7" s="90" customFormat="1">
      <c r="A542" s="107"/>
      <c r="B542" s="18"/>
      <c r="C542" s="1"/>
      <c r="D542" s="1"/>
      <c r="E542" s="1"/>
      <c r="F542" s="1"/>
      <c r="G542" s="1"/>
    </row>
    <row r="543" spans="1:7" s="90" customFormat="1">
      <c r="A543" s="107"/>
      <c r="B543" s="18"/>
      <c r="C543" s="1"/>
      <c r="D543" s="1"/>
      <c r="E543" s="1"/>
      <c r="F543" s="1"/>
      <c r="G543" s="1"/>
    </row>
    <row r="544" spans="1:7" s="90" customFormat="1">
      <c r="A544" s="107"/>
      <c r="B544" s="18"/>
      <c r="C544" s="1"/>
      <c r="D544" s="1"/>
      <c r="E544" s="1"/>
      <c r="F544" s="1"/>
      <c r="G544" s="1"/>
    </row>
    <row r="545" spans="1:7" s="90" customFormat="1">
      <c r="A545" s="107"/>
      <c r="B545" s="18"/>
      <c r="C545" s="1"/>
      <c r="D545" s="1"/>
      <c r="E545" s="1"/>
      <c r="F545" s="1"/>
      <c r="G545" s="1"/>
    </row>
    <row r="546" spans="1:7" s="90" customFormat="1">
      <c r="A546" s="107"/>
      <c r="B546" s="18"/>
      <c r="C546" s="1"/>
      <c r="D546" s="1"/>
      <c r="E546" s="1"/>
      <c r="F546" s="1"/>
      <c r="G546" s="1"/>
    </row>
    <row r="547" spans="1:7" s="90" customFormat="1">
      <c r="A547" s="107"/>
      <c r="B547" s="18"/>
      <c r="C547" s="1"/>
      <c r="D547" s="1"/>
      <c r="E547" s="1"/>
      <c r="F547" s="1"/>
      <c r="G547" s="1"/>
    </row>
    <row r="548" spans="1:7" s="90" customFormat="1">
      <c r="A548" s="107"/>
      <c r="B548" s="18"/>
      <c r="C548" s="1"/>
      <c r="D548" s="1"/>
      <c r="E548" s="1"/>
      <c r="F548" s="1"/>
      <c r="G548" s="1"/>
    </row>
    <row r="549" spans="1:7" s="90" customFormat="1">
      <c r="A549" s="107"/>
      <c r="B549" s="18"/>
      <c r="C549" s="1"/>
      <c r="D549" s="1"/>
      <c r="E549" s="1"/>
      <c r="F549" s="1"/>
      <c r="G549" s="1"/>
    </row>
    <row r="550" spans="1:7" s="90" customFormat="1">
      <c r="A550" s="107"/>
      <c r="B550" s="18"/>
      <c r="C550" s="1"/>
      <c r="D550" s="1"/>
      <c r="E550" s="1"/>
      <c r="F550" s="1"/>
      <c r="G550" s="1"/>
    </row>
    <row r="551" spans="1:7" s="90" customFormat="1">
      <c r="A551" s="107"/>
      <c r="B551" s="18"/>
      <c r="C551" s="1"/>
      <c r="D551" s="1"/>
      <c r="E551" s="1"/>
      <c r="F551" s="1"/>
      <c r="G551" s="1"/>
    </row>
    <row r="552" spans="1:7" s="90" customFormat="1">
      <c r="A552" s="107"/>
      <c r="B552" s="18"/>
      <c r="C552" s="1"/>
      <c r="D552" s="1"/>
      <c r="E552" s="1"/>
      <c r="F552" s="1"/>
      <c r="G552" s="1"/>
    </row>
    <row r="553" spans="1:7" s="90" customFormat="1">
      <c r="A553" s="107"/>
      <c r="B553" s="18"/>
      <c r="C553" s="1"/>
      <c r="D553" s="1"/>
      <c r="E553" s="1"/>
      <c r="F553" s="1"/>
      <c r="G553" s="1"/>
    </row>
    <row r="554" spans="1:7" s="90" customFormat="1">
      <c r="A554" s="107"/>
      <c r="B554" s="18"/>
      <c r="C554" s="1"/>
      <c r="D554" s="1"/>
      <c r="E554" s="1"/>
      <c r="F554" s="1"/>
      <c r="G554" s="1"/>
    </row>
    <row r="555" spans="1:7" s="90" customFormat="1">
      <c r="A555" s="107"/>
      <c r="B555" s="18"/>
      <c r="C555" s="1"/>
      <c r="D555" s="1"/>
      <c r="E555" s="1"/>
      <c r="F555" s="1"/>
      <c r="G555" s="1"/>
    </row>
    <row r="556" spans="1:7" s="90" customFormat="1">
      <c r="A556" s="107"/>
      <c r="B556" s="18"/>
      <c r="C556" s="1"/>
      <c r="D556" s="1"/>
      <c r="E556" s="1"/>
      <c r="F556" s="1"/>
      <c r="G556" s="1"/>
    </row>
    <row r="557" spans="1:7" s="90" customFormat="1">
      <c r="A557" s="107"/>
      <c r="B557" s="18"/>
      <c r="C557" s="1"/>
      <c r="D557" s="1"/>
      <c r="E557" s="1"/>
      <c r="F557" s="1"/>
      <c r="G557" s="1"/>
    </row>
    <row r="558" spans="1:7" s="90" customFormat="1">
      <c r="A558" s="107"/>
      <c r="B558" s="18"/>
      <c r="C558" s="1"/>
      <c r="D558" s="1"/>
      <c r="E558" s="1"/>
      <c r="F558" s="1"/>
      <c r="G558" s="1"/>
    </row>
    <row r="559" spans="1:7" s="90" customFormat="1">
      <c r="A559" s="107"/>
      <c r="B559" s="18"/>
      <c r="C559" s="1"/>
      <c r="D559" s="1"/>
      <c r="E559" s="1"/>
      <c r="F559" s="1"/>
      <c r="G559" s="1"/>
    </row>
    <row r="560" spans="1:7" s="90" customFormat="1">
      <c r="A560" s="107"/>
      <c r="B560" s="18"/>
      <c r="C560" s="1"/>
      <c r="D560" s="1"/>
      <c r="E560" s="1"/>
      <c r="F560" s="1"/>
      <c r="G560" s="1"/>
    </row>
    <row r="561" spans="1:7" s="90" customFormat="1">
      <c r="A561" s="107"/>
      <c r="B561" s="18"/>
      <c r="C561" s="1"/>
      <c r="D561" s="1"/>
      <c r="E561" s="1"/>
      <c r="F561" s="1"/>
      <c r="G561" s="1"/>
    </row>
    <row r="562" spans="1:7" s="90" customFormat="1">
      <c r="A562" s="107"/>
      <c r="B562" s="18"/>
      <c r="C562" s="1"/>
      <c r="D562" s="1"/>
      <c r="E562" s="1"/>
      <c r="F562" s="1"/>
      <c r="G562" s="1"/>
    </row>
    <row r="563" spans="1:7" s="90" customFormat="1">
      <c r="A563" s="107"/>
      <c r="B563" s="18"/>
      <c r="C563" s="1"/>
      <c r="D563" s="1"/>
      <c r="E563" s="1"/>
      <c r="F563" s="1"/>
      <c r="G563" s="1"/>
    </row>
    <row r="564" spans="1:7" s="90" customFormat="1">
      <c r="A564" s="107"/>
      <c r="B564" s="18"/>
      <c r="C564" s="1"/>
      <c r="D564" s="1"/>
      <c r="E564" s="1"/>
      <c r="F564" s="1"/>
      <c r="G564" s="1"/>
    </row>
    <row r="565" spans="1:7" s="90" customFormat="1">
      <c r="A565" s="107"/>
      <c r="B565" s="18"/>
      <c r="C565" s="1"/>
      <c r="D565" s="1"/>
      <c r="E565" s="1"/>
      <c r="F565" s="1"/>
      <c r="G565" s="1"/>
    </row>
    <row r="566" spans="1:7" s="90" customFormat="1">
      <c r="A566" s="107"/>
      <c r="B566" s="18"/>
      <c r="C566" s="1"/>
      <c r="D566" s="1"/>
      <c r="E566" s="1"/>
      <c r="F566" s="1"/>
      <c r="G566" s="1"/>
    </row>
    <row r="567" spans="1:7" s="90" customFormat="1">
      <c r="A567" s="107"/>
      <c r="B567" s="18"/>
      <c r="C567" s="1"/>
      <c r="D567" s="1"/>
      <c r="E567" s="1"/>
      <c r="F567" s="1"/>
      <c r="G567" s="1"/>
    </row>
    <row r="568" spans="1:7" s="90" customFormat="1">
      <c r="A568" s="107"/>
      <c r="B568" s="18"/>
      <c r="C568" s="1"/>
      <c r="D568" s="1"/>
      <c r="E568" s="1"/>
      <c r="F568" s="1"/>
      <c r="G568" s="1"/>
    </row>
    <row r="569" spans="1:7" s="90" customFormat="1">
      <c r="A569" s="107"/>
      <c r="B569" s="18"/>
      <c r="C569" s="1"/>
      <c r="D569" s="1"/>
      <c r="E569" s="1"/>
      <c r="F569" s="1"/>
      <c r="G569" s="1"/>
    </row>
    <row r="570" spans="1:7" s="90" customFormat="1">
      <c r="A570" s="107"/>
      <c r="B570" s="18"/>
      <c r="C570" s="1"/>
      <c r="D570" s="1"/>
      <c r="E570" s="1"/>
      <c r="F570" s="1"/>
      <c r="G570" s="1"/>
    </row>
    <row r="571" spans="1:7" s="90" customFormat="1">
      <c r="A571" s="107"/>
      <c r="B571" s="18"/>
      <c r="C571" s="1"/>
      <c r="D571" s="1"/>
      <c r="E571" s="1"/>
      <c r="F571" s="1"/>
      <c r="G571" s="1"/>
    </row>
    <row r="572" spans="1:7" s="90" customFormat="1">
      <c r="A572" s="107"/>
      <c r="B572" s="18"/>
      <c r="C572" s="1"/>
      <c r="D572" s="1"/>
      <c r="E572" s="1"/>
      <c r="F572" s="1"/>
      <c r="G572" s="1"/>
    </row>
    <row r="573" spans="1:7" s="90" customFormat="1">
      <c r="A573" s="107"/>
      <c r="B573" s="18"/>
      <c r="C573" s="1"/>
      <c r="D573" s="1"/>
      <c r="E573" s="1"/>
      <c r="F573" s="1"/>
      <c r="G573" s="1"/>
    </row>
    <row r="574" spans="1:7" s="90" customFormat="1">
      <c r="A574" s="107"/>
      <c r="B574" s="18"/>
      <c r="C574" s="1"/>
      <c r="D574" s="1"/>
      <c r="E574" s="1"/>
      <c r="F574" s="1"/>
      <c r="G574" s="1"/>
    </row>
    <row r="575" spans="1:7" s="90" customFormat="1">
      <c r="A575" s="107"/>
      <c r="B575" s="18"/>
      <c r="C575" s="1"/>
      <c r="D575" s="1"/>
      <c r="E575" s="1"/>
      <c r="F575" s="1"/>
      <c r="G575" s="1"/>
    </row>
    <row r="576" spans="1:7" s="90" customFormat="1">
      <c r="A576" s="107"/>
      <c r="B576" s="18"/>
      <c r="C576" s="1"/>
      <c r="D576" s="1"/>
      <c r="E576" s="1"/>
      <c r="F576" s="1"/>
      <c r="G576" s="1"/>
    </row>
    <row r="577" spans="1:7" s="90" customFormat="1">
      <c r="A577" s="107"/>
      <c r="B577" s="18"/>
      <c r="C577" s="1"/>
      <c r="D577" s="1"/>
      <c r="E577" s="1"/>
      <c r="F577" s="1"/>
      <c r="G577" s="1"/>
    </row>
    <row r="578" spans="1:7" s="90" customFormat="1">
      <c r="A578" s="107"/>
      <c r="B578" s="18"/>
      <c r="C578" s="1"/>
      <c r="D578" s="1"/>
      <c r="E578" s="1"/>
      <c r="F578" s="1"/>
      <c r="G578" s="1"/>
    </row>
    <row r="579" spans="1:7" s="90" customFormat="1">
      <c r="A579" s="107"/>
      <c r="B579" s="18"/>
      <c r="C579" s="1"/>
      <c r="D579" s="1"/>
      <c r="E579" s="1"/>
      <c r="F579" s="1"/>
      <c r="G579" s="1"/>
    </row>
    <row r="580" spans="1:7" s="90" customFormat="1">
      <c r="A580" s="107"/>
      <c r="B580" s="18"/>
      <c r="C580" s="1"/>
      <c r="D580" s="1"/>
      <c r="E580" s="1"/>
      <c r="F580" s="1"/>
      <c r="G580" s="1"/>
    </row>
    <row r="581" spans="1:7" s="90" customFormat="1">
      <c r="A581" s="107"/>
      <c r="B581" s="18"/>
      <c r="C581" s="1"/>
      <c r="D581" s="1"/>
      <c r="E581" s="1"/>
      <c r="F581" s="1"/>
      <c r="G581" s="1"/>
    </row>
    <row r="582" spans="1:7" s="90" customFormat="1">
      <c r="A582" s="107"/>
      <c r="B582" s="18"/>
      <c r="C582" s="1"/>
      <c r="D582" s="1"/>
      <c r="E582" s="1"/>
      <c r="F582" s="1"/>
      <c r="G582" s="1"/>
    </row>
    <row r="583" spans="1:7" s="90" customFormat="1">
      <c r="A583" s="107"/>
      <c r="B583" s="18"/>
      <c r="C583" s="1"/>
      <c r="D583" s="1"/>
      <c r="E583" s="1"/>
      <c r="F583" s="1"/>
      <c r="G583" s="1"/>
    </row>
    <row r="584" spans="1:7" s="90" customFormat="1">
      <c r="A584" s="107"/>
      <c r="B584" s="18"/>
      <c r="C584" s="1"/>
      <c r="D584" s="1"/>
      <c r="E584" s="1"/>
      <c r="F584" s="1"/>
      <c r="G584" s="1"/>
    </row>
    <row r="585" spans="1:7" s="90" customFormat="1">
      <c r="A585" s="107"/>
      <c r="B585" s="18"/>
      <c r="C585" s="1"/>
      <c r="D585" s="1"/>
      <c r="E585" s="1"/>
      <c r="F585" s="1"/>
      <c r="G585" s="1"/>
    </row>
    <row r="586" spans="1:7" s="90" customFormat="1">
      <c r="A586" s="107"/>
      <c r="B586" s="18"/>
      <c r="C586" s="1"/>
      <c r="D586" s="1"/>
      <c r="E586" s="1"/>
      <c r="F586" s="1"/>
      <c r="G586" s="1"/>
    </row>
    <row r="587" spans="1:7" s="90" customFormat="1">
      <c r="A587" s="107"/>
      <c r="B587" s="18"/>
      <c r="C587" s="1"/>
      <c r="D587" s="1"/>
      <c r="E587" s="1"/>
      <c r="F587" s="1"/>
      <c r="G587" s="1"/>
    </row>
    <row r="588" spans="1:7" s="90" customFormat="1">
      <c r="A588" s="107"/>
      <c r="B588" s="18"/>
      <c r="C588" s="1"/>
      <c r="D588" s="1"/>
      <c r="E588" s="1"/>
      <c r="F588" s="1"/>
      <c r="G588" s="1"/>
    </row>
    <row r="589" spans="1:7" s="90" customFormat="1">
      <c r="A589" s="107"/>
      <c r="B589" s="18"/>
      <c r="C589" s="1"/>
      <c r="D589" s="1"/>
      <c r="E589" s="1"/>
      <c r="F589" s="1"/>
      <c r="G589" s="1"/>
    </row>
    <row r="590" spans="1:7" s="90" customFormat="1">
      <c r="A590" s="107"/>
      <c r="B590" s="18"/>
      <c r="C590" s="1"/>
      <c r="D590" s="1"/>
      <c r="E590" s="1"/>
      <c r="F590" s="1"/>
      <c r="G590" s="1"/>
    </row>
    <row r="591" spans="1:7" s="90" customFormat="1">
      <c r="A591" s="107"/>
      <c r="B591" s="18"/>
      <c r="C591" s="1"/>
      <c r="D591" s="1"/>
      <c r="E591" s="1"/>
      <c r="F591" s="1"/>
      <c r="G591" s="1"/>
    </row>
    <row r="592" spans="1:7" s="90" customFormat="1">
      <c r="A592" s="107"/>
      <c r="B592" s="18"/>
      <c r="C592" s="1"/>
      <c r="D592" s="1"/>
      <c r="E592" s="1"/>
      <c r="F592" s="1"/>
      <c r="G592" s="1"/>
    </row>
    <row r="593" spans="1:7" s="90" customFormat="1">
      <c r="A593" s="107"/>
      <c r="B593" s="18"/>
      <c r="C593" s="1"/>
      <c r="D593" s="1"/>
      <c r="E593" s="1"/>
      <c r="F593" s="1"/>
      <c r="G593" s="1"/>
    </row>
    <row r="594" spans="1:7" s="90" customFormat="1">
      <c r="A594" s="107"/>
      <c r="B594" s="18"/>
      <c r="C594" s="1"/>
      <c r="D594" s="1"/>
      <c r="E594" s="1"/>
      <c r="F594" s="1"/>
      <c r="G594" s="1"/>
    </row>
    <row r="595" spans="1:7" s="90" customFormat="1">
      <c r="A595" s="107"/>
      <c r="B595" s="18"/>
      <c r="C595" s="1"/>
      <c r="D595" s="1"/>
      <c r="E595" s="1"/>
      <c r="F595" s="1"/>
      <c r="G595" s="1"/>
    </row>
    <row r="596" spans="1:7" s="90" customFormat="1">
      <c r="A596" s="107"/>
      <c r="B596" s="18"/>
      <c r="C596" s="1"/>
      <c r="D596" s="1"/>
      <c r="E596" s="1"/>
      <c r="F596" s="1"/>
      <c r="G596" s="1"/>
    </row>
    <row r="597" spans="1:7" s="90" customFormat="1">
      <c r="A597" s="107"/>
      <c r="B597" s="18"/>
      <c r="C597" s="1"/>
      <c r="D597" s="1"/>
      <c r="E597" s="1"/>
      <c r="F597" s="1"/>
      <c r="G597" s="1"/>
    </row>
    <row r="598" spans="1:7" s="90" customFormat="1">
      <c r="A598" s="107"/>
      <c r="B598" s="18"/>
      <c r="C598" s="1"/>
      <c r="D598" s="1"/>
      <c r="E598" s="1"/>
      <c r="F598" s="1"/>
      <c r="G598" s="1"/>
    </row>
    <row r="599" spans="1:7" s="90" customFormat="1">
      <c r="A599" s="107"/>
      <c r="B599" s="18"/>
      <c r="C599" s="1"/>
      <c r="D599" s="1"/>
      <c r="E599" s="1"/>
      <c r="F599" s="1"/>
      <c r="G599" s="1"/>
    </row>
    <row r="600" spans="1:7" s="90" customFormat="1">
      <c r="A600" s="107"/>
      <c r="B600" s="18"/>
      <c r="C600" s="1"/>
      <c r="D600" s="1"/>
      <c r="E600" s="1"/>
      <c r="F600" s="1"/>
      <c r="G600" s="1"/>
    </row>
    <row r="601" spans="1:7" s="90" customFormat="1">
      <c r="A601" s="107"/>
      <c r="B601" s="18"/>
      <c r="C601" s="1"/>
      <c r="D601" s="1"/>
      <c r="E601" s="1"/>
      <c r="F601" s="1"/>
      <c r="G601" s="1"/>
    </row>
    <row r="602" spans="1:7" s="90" customFormat="1">
      <c r="A602" s="107"/>
      <c r="B602" s="18"/>
      <c r="C602" s="1"/>
      <c r="D602" s="1"/>
      <c r="E602" s="1"/>
      <c r="F602" s="1"/>
      <c r="G602" s="1"/>
    </row>
    <row r="603" spans="1:7" s="90" customFormat="1">
      <c r="A603" s="107"/>
      <c r="B603" s="18"/>
      <c r="C603" s="1"/>
      <c r="D603" s="1"/>
      <c r="E603" s="1"/>
      <c r="F603" s="1"/>
      <c r="G603" s="1"/>
    </row>
    <row r="604" spans="1:7" s="90" customFormat="1">
      <c r="A604" s="107"/>
      <c r="B604" s="18"/>
      <c r="C604" s="1"/>
      <c r="D604" s="1"/>
      <c r="E604" s="1"/>
      <c r="F604" s="1"/>
      <c r="G604" s="1"/>
    </row>
    <row r="605" spans="1:7" s="90" customFormat="1">
      <c r="A605" s="107"/>
      <c r="B605" s="18"/>
      <c r="C605" s="1"/>
      <c r="D605" s="1"/>
      <c r="E605" s="1"/>
      <c r="F605" s="1"/>
      <c r="G605" s="1"/>
    </row>
    <row r="606" spans="1:7" s="90" customFormat="1">
      <c r="A606" s="107"/>
      <c r="B606" s="18"/>
      <c r="C606" s="1"/>
      <c r="D606" s="1"/>
      <c r="E606" s="1"/>
      <c r="F606" s="1"/>
      <c r="G606" s="1"/>
    </row>
    <row r="607" spans="1:7" s="90" customFormat="1">
      <c r="A607" s="107"/>
      <c r="B607" s="18"/>
      <c r="C607" s="1"/>
      <c r="D607" s="1"/>
      <c r="E607" s="1"/>
      <c r="F607" s="1"/>
      <c r="G607" s="1"/>
    </row>
    <row r="608" spans="1:7" s="90" customFormat="1">
      <c r="A608" s="107"/>
      <c r="B608" s="18"/>
      <c r="C608" s="1"/>
      <c r="D608" s="1"/>
      <c r="E608" s="1"/>
      <c r="F608" s="1"/>
      <c r="G608" s="1"/>
    </row>
    <row r="609" spans="1:7" s="90" customFormat="1">
      <c r="A609" s="107"/>
      <c r="B609" s="18"/>
      <c r="C609" s="1"/>
      <c r="D609" s="1"/>
      <c r="E609" s="1"/>
      <c r="F609" s="1"/>
      <c r="G609" s="1"/>
    </row>
    <row r="610" spans="1:7" s="90" customFormat="1">
      <c r="A610" s="107"/>
      <c r="B610" s="18"/>
      <c r="C610" s="1"/>
      <c r="D610" s="1"/>
      <c r="E610" s="1"/>
      <c r="F610" s="1"/>
      <c r="G610" s="1"/>
    </row>
    <row r="611" spans="1:7" s="90" customFormat="1">
      <c r="A611" s="107"/>
      <c r="B611" s="18"/>
      <c r="C611" s="1"/>
      <c r="D611" s="1"/>
      <c r="E611" s="1"/>
      <c r="F611" s="1"/>
      <c r="G611" s="1"/>
    </row>
    <row r="612" spans="1:7" s="90" customFormat="1">
      <c r="A612" s="107"/>
      <c r="B612" s="18"/>
      <c r="C612" s="1"/>
      <c r="D612" s="1"/>
      <c r="E612" s="1"/>
      <c r="F612" s="1"/>
      <c r="G612" s="1"/>
    </row>
    <row r="613" spans="1:7" s="90" customFormat="1">
      <c r="A613" s="107"/>
      <c r="B613" s="18"/>
      <c r="C613" s="1"/>
      <c r="D613" s="1"/>
      <c r="E613" s="1"/>
      <c r="F613" s="1"/>
      <c r="G613" s="1"/>
    </row>
    <row r="614" spans="1:7" s="90" customFormat="1">
      <c r="A614" s="107"/>
      <c r="B614" s="18"/>
      <c r="C614" s="1"/>
      <c r="D614" s="1"/>
      <c r="E614" s="1"/>
      <c r="F614" s="1"/>
      <c r="G614" s="1"/>
    </row>
    <row r="615" spans="1:7" s="90" customFormat="1">
      <c r="A615" s="107"/>
      <c r="B615" s="18"/>
      <c r="C615" s="1"/>
      <c r="D615" s="1"/>
      <c r="E615" s="1"/>
      <c r="F615" s="1"/>
      <c r="G615" s="1"/>
    </row>
    <row r="616" spans="1:7" s="90" customFormat="1">
      <c r="A616" s="107"/>
      <c r="B616" s="18"/>
      <c r="C616" s="1"/>
      <c r="D616" s="1"/>
      <c r="E616" s="1"/>
      <c r="F616" s="1"/>
      <c r="G616" s="1"/>
    </row>
    <row r="617" spans="1:7" s="90" customFormat="1">
      <c r="A617" s="107"/>
      <c r="B617" s="18"/>
      <c r="C617" s="1"/>
      <c r="D617" s="1"/>
      <c r="E617" s="1"/>
      <c r="F617" s="1"/>
      <c r="G617" s="1"/>
    </row>
    <row r="618" spans="1:7" s="90" customFormat="1">
      <c r="A618" s="107"/>
      <c r="B618" s="18"/>
      <c r="C618" s="1"/>
      <c r="D618" s="1"/>
      <c r="E618" s="1"/>
      <c r="F618" s="1"/>
      <c r="G618" s="1"/>
    </row>
    <row r="619" spans="1:7" s="90" customFormat="1">
      <c r="A619" s="107"/>
      <c r="B619" s="18"/>
      <c r="C619" s="1"/>
      <c r="D619" s="1"/>
      <c r="E619" s="1"/>
      <c r="F619" s="1"/>
      <c r="G619" s="1"/>
    </row>
    <row r="620" spans="1:7" s="90" customFormat="1">
      <c r="A620" s="107"/>
      <c r="B620" s="18"/>
      <c r="C620" s="1"/>
      <c r="D620" s="1"/>
      <c r="E620" s="1"/>
      <c r="F620" s="1"/>
      <c r="G620" s="1"/>
    </row>
    <row r="621" spans="1:7" s="90" customFormat="1">
      <c r="A621" s="107"/>
      <c r="B621" s="18"/>
      <c r="C621" s="1"/>
      <c r="D621" s="1"/>
      <c r="E621" s="1"/>
      <c r="F621" s="1"/>
      <c r="G621" s="1"/>
    </row>
    <row r="622" spans="1:7" s="90" customFormat="1">
      <c r="A622" s="107"/>
      <c r="B622" s="18"/>
      <c r="C622" s="1"/>
      <c r="D622" s="1"/>
      <c r="E622" s="1"/>
      <c r="F622" s="1"/>
      <c r="G622" s="1"/>
    </row>
    <row r="623" spans="1:7" s="90" customFormat="1">
      <c r="A623" s="107"/>
      <c r="B623" s="18"/>
      <c r="C623" s="1"/>
      <c r="D623" s="1"/>
      <c r="E623" s="1"/>
      <c r="F623" s="1"/>
      <c r="G623" s="1"/>
    </row>
    <row r="624" spans="1:7" s="90" customFormat="1">
      <c r="A624" s="107"/>
      <c r="B624" s="18"/>
      <c r="C624" s="1"/>
      <c r="D624" s="1"/>
      <c r="E624" s="1"/>
      <c r="F624" s="1"/>
      <c r="G624" s="1"/>
    </row>
    <row r="625" spans="1:7" s="90" customFormat="1">
      <c r="A625" s="107"/>
      <c r="B625" s="18"/>
      <c r="C625" s="1"/>
      <c r="D625" s="1"/>
      <c r="E625" s="1"/>
      <c r="F625" s="1"/>
      <c r="G625" s="1"/>
    </row>
    <row r="626" spans="1:7" s="90" customFormat="1">
      <c r="A626" s="107"/>
      <c r="B626" s="18"/>
      <c r="C626" s="1"/>
      <c r="D626" s="1"/>
      <c r="E626" s="1"/>
      <c r="F626" s="1"/>
      <c r="G626" s="1"/>
    </row>
    <row r="627" spans="1:7" s="90" customFormat="1">
      <c r="A627" s="107"/>
      <c r="B627" s="18"/>
      <c r="C627" s="1"/>
      <c r="D627" s="1"/>
      <c r="E627" s="1"/>
      <c r="F627" s="1"/>
      <c r="G627" s="1"/>
    </row>
    <row r="628" spans="1:7" s="90" customFormat="1">
      <c r="A628" s="107"/>
      <c r="B628" s="18"/>
      <c r="C628" s="1"/>
      <c r="D628" s="1"/>
      <c r="E628" s="1"/>
      <c r="F628" s="1"/>
      <c r="G628" s="1"/>
    </row>
    <row r="629" spans="1:7" s="90" customFormat="1">
      <c r="A629" s="107"/>
      <c r="B629" s="18"/>
      <c r="C629" s="1"/>
      <c r="D629" s="1"/>
      <c r="E629" s="1"/>
      <c r="F629" s="1"/>
      <c r="G629" s="1"/>
    </row>
    <row r="630" spans="1:7" s="90" customFormat="1">
      <c r="A630" s="107"/>
      <c r="B630" s="18"/>
      <c r="C630" s="1"/>
      <c r="D630" s="1"/>
      <c r="E630" s="1"/>
      <c r="F630" s="1"/>
      <c r="G630" s="1"/>
    </row>
    <row r="631" spans="1:7" s="90" customFormat="1">
      <c r="A631" s="107"/>
      <c r="B631" s="18"/>
      <c r="C631" s="1"/>
      <c r="D631" s="1"/>
      <c r="E631" s="1"/>
      <c r="F631" s="1"/>
      <c r="G631" s="1"/>
    </row>
    <row r="632" spans="1:7" s="90" customFormat="1">
      <c r="A632" s="107"/>
      <c r="B632" s="18"/>
      <c r="C632" s="1"/>
      <c r="D632" s="1"/>
      <c r="E632" s="1"/>
      <c r="F632" s="1"/>
      <c r="G632" s="1"/>
    </row>
    <row r="633" spans="1:7" s="90" customFormat="1">
      <c r="A633" s="107"/>
      <c r="B633" s="18"/>
      <c r="C633" s="1"/>
      <c r="D633" s="1"/>
      <c r="E633" s="1"/>
      <c r="F633" s="1"/>
      <c r="G633" s="1"/>
    </row>
    <row r="634" spans="1:7" s="90" customFormat="1">
      <c r="A634" s="107"/>
      <c r="B634" s="18"/>
      <c r="C634" s="1"/>
      <c r="D634" s="1"/>
      <c r="E634" s="1"/>
      <c r="F634" s="1"/>
      <c r="G634" s="1"/>
    </row>
    <row r="635" spans="1:7" s="90" customFormat="1">
      <c r="A635" s="107"/>
      <c r="B635" s="18"/>
      <c r="C635" s="1"/>
      <c r="D635" s="1"/>
      <c r="E635" s="1"/>
      <c r="F635" s="1"/>
      <c r="G635" s="1"/>
    </row>
    <row r="636" spans="1:7" s="90" customFormat="1">
      <c r="A636" s="107"/>
      <c r="B636" s="18"/>
      <c r="C636" s="1"/>
      <c r="D636" s="1"/>
      <c r="E636" s="1"/>
      <c r="F636" s="1"/>
      <c r="G636" s="1"/>
    </row>
    <row r="637" spans="1:7" s="90" customFormat="1">
      <c r="A637" s="107"/>
      <c r="B637" s="18"/>
      <c r="C637" s="1"/>
      <c r="D637" s="1"/>
      <c r="E637" s="1"/>
      <c r="F637" s="1"/>
      <c r="G637" s="1"/>
    </row>
    <row r="638" spans="1:7" s="90" customFormat="1">
      <c r="A638" s="107"/>
      <c r="B638" s="18"/>
      <c r="C638" s="1"/>
      <c r="D638" s="1"/>
      <c r="E638" s="1"/>
      <c r="F638" s="1"/>
      <c r="G638" s="1"/>
    </row>
    <row r="639" spans="1:7" s="90" customFormat="1">
      <c r="A639" s="107"/>
      <c r="B639" s="18"/>
      <c r="C639" s="1"/>
      <c r="D639" s="1"/>
      <c r="E639" s="1"/>
      <c r="F639" s="1"/>
      <c r="G639" s="1"/>
    </row>
    <row r="640" spans="1:7" s="90" customFormat="1">
      <c r="A640" s="107"/>
      <c r="B640" s="18"/>
      <c r="C640" s="1"/>
      <c r="D640" s="1"/>
      <c r="E640" s="1"/>
      <c r="F640" s="1"/>
      <c r="G640" s="1"/>
    </row>
    <row r="641" spans="1:7" s="90" customFormat="1">
      <c r="A641" s="107"/>
      <c r="B641" s="18"/>
      <c r="C641" s="1"/>
      <c r="D641" s="1"/>
      <c r="E641" s="1"/>
      <c r="F641" s="1"/>
      <c r="G641" s="1"/>
    </row>
    <row r="642" spans="1:7" s="90" customFormat="1">
      <c r="A642" s="107"/>
      <c r="B642" s="18"/>
      <c r="C642" s="1"/>
      <c r="D642" s="1"/>
      <c r="E642" s="1"/>
      <c r="F642" s="1"/>
      <c r="G642" s="1"/>
    </row>
    <row r="643" spans="1:7" s="90" customFormat="1">
      <c r="A643" s="107"/>
      <c r="B643" s="18"/>
      <c r="C643" s="1"/>
      <c r="D643" s="1"/>
      <c r="E643" s="1"/>
      <c r="F643" s="1"/>
      <c r="G643" s="1"/>
    </row>
    <row r="644" spans="1:7" s="90" customFormat="1">
      <c r="A644" s="107"/>
      <c r="B644" s="18"/>
      <c r="C644" s="1"/>
      <c r="D644" s="1"/>
      <c r="E644" s="1"/>
      <c r="F644" s="1"/>
      <c r="G644" s="1"/>
    </row>
    <row r="645" spans="1:7" s="90" customFormat="1">
      <c r="A645" s="107"/>
      <c r="B645" s="18"/>
      <c r="C645" s="1"/>
      <c r="D645" s="1"/>
      <c r="E645" s="1"/>
      <c r="F645" s="1"/>
      <c r="G645" s="1"/>
    </row>
    <row r="646" spans="1:7" s="90" customFormat="1">
      <c r="A646" s="107"/>
      <c r="B646" s="18"/>
      <c r="C646" s="1"/>
      <c r="D646" s="1"/>
      <c r="E646" s="1"/>
      <c r="F646" s="1"/>
      <c r="G646" s="1"/>
    </row>
    <row r="647" spans="1:7" s="90" customFormat="1">
      <c r="A647" s="107"/>
      <c r="B647" s="18"/>
      <c r="C647" s="1"/>
      <c r="D647" s="1"/>
      <c r="E647" s="1"/>
      <c r="F647" s="1"/>
      <c r="G647" s="1"/>
    </row>
    <row r="648" spans="1:7" s="90" customFormat="1">
      <c r="A648" s="107"/>
      <c r="B648" s="18"/>
      <c r="C648" s="1"/>
      <c r="D648" s="1"/>
      <c r="E648" s="1"/>
      <c r="F648" s="1"/>
      <c r="G648" s="1"/>
    </row>
    <row r="649" spans="1:7" s="90" customFormat="1">
      <c r="A649" s="107"/>
      <c r="B649" s="18"/>
      <c r="C649" s="1"/>
      <c r="D649" s="1"/>
      <c r="E649" s="1"/>
      <c r="F649" s="1"/>
      <c r="G649" s="1"/>
    </row>
    <row r="650" spans="1:7" s="90" customFormat="1">
      <c r="A650" s="107"/>
      <c r="B650" s="18"/>
      <c r="C650" s="1"/>
      <c r="D650" s="1"/>
      <c r="E650" s="1"/>
      <c r="F650" s="1"/>
      <c r="G650" s="1"/>
    </row>
    <row r="651" spans="1:7" s="90" customFormat="1">
      <c r="A651" s="107"/>
      <c r="B651" s="18"/>
      <c r="C651" s="1"/>
      <c r="D651" s="1"/>
      <c r="E651" s="1"/>
      <c r="F651" s="1"/>
      <c r="G651" s="1"/>
    </row>
    <row r="652" spans="1:7" s="90" customFormat="1">
      <c r="A652" s="107"/>
      <c r="B652" s="18"/>
      <c r="C652" s="1"/>
      <c r="D652" s="1"/>
      <c r="E652" s="1"/>
      <c r="F652" s="1"/>
      <c r="G652" s="1"/>
    </row>
    <row r="653" spans="1:7" s="90" customFormat="1">
      <c r="A653" s="107"/>
      <c r="B653" s="18"/>
      <c r="C653" s="1"/>
      <c r="D653" s="1"/>
      <c r="E653" s="1"/>
      <c r="F653" s="1"/>
      <c r="G653" s="1"/>
    </row>
    <row r="654" spans="1:7" s="90" customFormat="1">
      <c r="A654" s="107"/>
      <c r="B654" s="18"/>
      <c r="C654" s="1"/>
      <c r="D654" s="1"/>
      <c r="E654" s="1"/>
      <c r="F654" s="1"/>
      <c r="G654" s="1"/>
    </row>
    <row r="655" spans="1:7" s="90" customFormat="1">
      <c r="A655" s="107"/>
      <c r="B655" s="18"/>
      <c r="C655" s="1"/>
      <c r="D655" s="1"/>
      <c r="E655" s="1"/>
      <c r="F655" s="1"/>
      <c r="G655" s="1"/>
    </row>
    <row r="656" spans="1:7" s="90" customFormat="1">
      <c r="A656" s="107"/>
      <c r="B656" s="18"/>
      <c r="C656" s="1"/>
      <c r="D656" s="1"/>
      <c r="E656" s="1"/>
      <c r="F656" s="1"/>
      <c r="G656" s="1"/>
    </row>
    <row r="657" spans="1:7" s="90" customFormat="1">
      <c r="A657" s="107"/>
      <c r="B657" s="18"/>
      <c r="C657" s="1"/>
      <c r="D657" s="1"/>
      <c r="E657" s="1"/>
      <c r="F657" s="1"/>
      <c r="G657" s="1"/>
    </row>
    <row r="658" spans="1:7" s="90" customFormat="1">
      <c r="A658" s="107"/>
      <c r="B658" s="18"/>
      <c r="C658" s="1"/>
      <c r="D658" s="1"/>
      <c r="E658" s="1"/>
      <c r="F658" s="1"/>
      <c r="G658" s="1"/>
    </row>
    <row r="659" spans="1:7" s="90" customFormat="1">
      <c r="A659" s="107"/>
      <c r="B659" s="18"/>
      <c r="C659" s="1"/>
      <c r="D659" s="1"/>
      <c r="E659" s="1"/>
      <c r="F659" s="1"/>
      <c r="G659" s="1"/>
    </row>
    <row r="660" spans="1:7" s="90" customFormat="1">
      <c r="A660" s="107"/>
      <c r="B660" s="18"/>
      <c r="C660" s="1"/>
      <c r="D660" s="1"/>
      <c r="E660" s="1"/>
      <c r="F660" s="1"/>
      <c r="G660" s="1"/>
    </row>
    <row r="661" spans="1:7" s="90" customFormat="1">
      <c r="A661" s="107"/>
      <c r="B661" s="18"/>
      <c r="C661" s="1"/>
      <c r="D661" s="1"/>
      <c r="E661" s="1"/>
      <c r="F661" s="1"/>
      <c r="G661" s="1"/>
    </row>
    <row r="662" spans="1:7" s="90" customFormat="1">
      <c r="A662" s="107"/>
      <c r="B662" s="18"/>
      <c r="C662" s="1"/>
      <c r="D662" s="1"/>
      <c r="E662" s="1"/>
      <c r="F662" s="1"/>
      <c r="G662" s="1"/>
    </row>
    <row r="663" spans="1:7" s="90" customFormat="1">
      <c r="A663" s="107"/>
      <c r="B663" s="18"/>
      <c r="C663" s="1"/>
      <c r="D663" s="1"/>
      <c r="E663" s="1"/>
      <c r="F663" s="1"/>
      <c r="G663" s="1"/>
    </row>
    <row r="664" spans="1:7" s="90" customFormat="1">
      <c r="A664" s="107"/>
      <c r="B664" s="18"/>
      <c r="C664" s="1"/>
      <c r="D664" s="1"/>
      <c r="E664" s="1"/>
      <c r="F664" s="1"/>
      <c r="G664" s="1"/>
    </row>
    <row r="665" spans="1:7" s="90" customFormat="1">
      <c r="A665" s="107"/>
      <c r="B665" s="18"/>
      <c r="C665" s="1"/>
      <c r="D665" s="1"/>
      <c r="E665" s="1"/>
      <c r="F665" s="1"/>
      <c r="G665" s="1"/>
    </row>
    <row r="666" spans="1:7" s="90" customFormat="1">
      <c r="A666" s="107"/>
      <c r="B666" s="18"/>
      <c r="C666" s="1"/>
      <c r="D666" s="1"/>
      <c r="E666" s="1"/>
      <c r="F666" s="1"/>
      <c r="G666" s="1"/>
    </row>
    <row r="667" spans="1:7" s="90" customFormat="1">
      <c r="A667" s="107"/>
      <c r="B667" s="18"/>
      <c r="C667" s="1"/>
      <c r="D667" s="1"/>
      <c r="E667" s="1"/>
      <c r="F667" s="1"/>
      <c r="G667" s="1"/>
    </row>
    <row r="668" spans="1:7" s="90" customFormat="1">
      <c r="A668" s="107"/>
      <c r="B668" s="18"/>
      <c r="C668" s="1"/>
      <c r="D668" s="1"/>
      <c r="E668" s="1"/>
      <c r="F668" s="1"/>
      <c r="G668" s="1"/>
    </row>
    <row r="669" spans="1:7" s="90" customFormat="1">
      <c r="A669" s="107"/>
      <c r="B669" s="18"/>
      <c r="C669" s="1"/>
      <c r="D669" s="1"/>
      <c r="E669" s="1"/>
      <c r="F669" s="1"/>
      <c r="G669" s="1"/>
    </row>
    <row r="670" spans="1:7" s="90" customFormat="1">
      <c r="A670" s="107"/>
      <c r="B670" s="18"/>
      <c r="C670" s="1"/>
      <c r="D670" s="1"/>
      <c r="E670" s="1"/>
      <c r="F670" s="1"/>
      <c r="G670" s="1"/>
    </row>
    <row r="671" spans="1:7" s="90" customFormat="1">
      <c r="A671" s="107"/>
      <c r="B671" s="18"/>
      <c r="C671" s="1"/>
      <c r="D671" s="1"/>
      <c r="E671" s="1"/>
      <c r="F671" s="1"/>
      <c r="G671" s="1"/>
    </row>
    <row r="672" spans="1:7" s="90" customFormat="1">
      <c r="A672" s="107"/>
      <c r="B672" s="18"/>
      <c r="C672" s="1"/>
      <c r="D672" s="1"/>
      <c r="E672" s="1"/>
      <c r="F672" s="1"/>
      <c r="G672" s="1"/>
    </row>
    <row r="673" spans="1:7" s="90" customFormat="1">
      <c r="A673" s="107"/>
      <c r="B673" s="18"/>
      <c r="C673" s="1"/>
      <c r="D673" s="1"/>
      <c r="E673" s="1"/>
      <c r="F673" s="1"/>
      <c r="G673" s="1"/>
    </row>
    <row r="674" spans="1:7" s="90" customFormat="1">
      <c r="A674" s="107"/>
      <c r="B674" s="18"/>
      <c r="C674" s="1"/>
      <c r="D674" s="1"/>
      <c r="E674" s="1"/>
      <c r="F674" s="1"/>
      <c r="G674" s="1"/>
    </row>
    <row r="675" spans="1:7" s="90" customFormat="1">
      <c r="A675" s="107"/>
      <c r="B675" s="18"/>
      <c r="C675" s="1"/>
      <c r="D675" s="1"/>
      <c r="E675" s="1"/>
      <c r="F675" s="1"/>
      <c r="G675" s="1"/>
    </row>
    <row r="676" spans="1:7" s="90" customFormat="1">
      <c r="A676" s="107"/>
      <c r="B676" s="18"/>
      <c r="C676" s="1"/>
      <c r="D676" s="1"/>
      <c r="E676" s="1"/>
      <c r="F676" s="1"/>
      <c r="G676" s="1"/>
    </row>
    <row r="677" spans="1:7" s="90" customFormat="1">
      <c r="A677" s="107"/>
      <c r="B677" s="18"/>
      <c r="C677" s="1"/>
      <c r="D677" s="1"/>
      <c r="E677" s="1"/>
      <c r="F677" s="1"/>
      <c r="G677" s="1"/>
    </row>
    <row r="678" spans="1:7" s="90" customFormat="1">
      <c r="A678" s="107"/>
      <c r="B678" s="18"/>
      <c r="C678" s="1"/>
      <c r="D678" s="1"/>
      <c r="E678" s="1"/>
      <c r="F678" s="1"/>
      <c r="G678" s="1"/>
    </row>
    <row r="679" spans="1:7" s="90" customFormat="1">
      <c r="A679" s="107"/>
      <c r="B679" s="18"/>
      <c r="C679" s="1"/>
      <c r="D679" s="1"/>
      <c r="E679" s="1"/>
      <c r="F679" s="1"/>
      <c r="G679" s="1"/>
    </row>
    <row r="680" spans="1:7" s="90" customFormat="1">
      <c r="A680" s="107"/>
      <c r="B680" s="18"/>
      <c r="C680" s="1"/>
      <c r="D680" s="1"/>
      <c r="E680" s="1"/>
      <c r="F680" s="1"/>
      <c r="G680" s="1"/>
    </row>
    <row r="681" spans="1:7" s="90" customFormat="1">
      <c r="A681" s="107"/>
      <c r="B681" s="18"/>
      <c r="C681" s="1"/>
      <c r="D681" s="1"/>
      <c r="E681" s="1"/>
      <c r="F681" s="1"/>
      <c r="G681" s="1"/>
    </row>
    <row r="682" spans="1:7" s="90" customFormat="1">
      <c r="A682" s="107"/>
      <c r="B682" s="18"/>
      <c r="C682" s="1"/>
      <c r="D682" s="1"/>
      <c r="E682" s="1"/>
      <c r="F682" s="1"/>
      <c r="G682" s="1"/>
    </row>
    <row r="683" spans="1:7" s="90" customFormat="1">
      <c r="A683" s="107"/>
      <c r="B683" s="18"/>
      <c r="C683" s="1"/>
      <c r="D683" s="1"/>
      <c r="E683" s="1"/>
      <c r="F683" s="1"/>
      <c r="G683" s="1"/>
    </row>
    <row r="684" spans="1:7" s="90" customFormat="1">
      <c r="A684" s="107"/>
      <c r="B684" s="18"/>
      <c r="C684" s="1"/>
      <c r="D684" s="1"/>
      <c r="E684" s="1"/>
      <c r="F684" s="1"/>
      <c r="G684" s="1"/>
    </row>
    <row r="685" spans="1:7" s="90" customFormat="1">
      <c r="A685" s="107"/>
      <c r="B685" s="18"/>
      <c r="C685" s="1"/>
      <c r="D685" s="1"/>
      <c r="E685" s="1"/>
      <c r="F685" s="1"/>
      <c r="G685" s="1"/>
    </row>
    <row r="686" spans="1:7" s="90" customFormat="1">
      <c r="A686" s="107"/>
      <c r="B686" s="18"/>
      <c r="C686" s="1"/>
      <c r="D686" s="1"/>
      <c r="E686" s="1"/>
      <c r="F686" s="1"/>
      <c r="G686" s="1"/>
    </row>
    <row r="687" spans="1:7" s="90" customFormat="1">
      <c r="A687" s="107"/>
      <c r="B687" s="18"/>
      <c r="C687" s="1"/>
      <c r="D687" s="1"/>
      <c r="E687" s="1"/>
      <c r="F687" s="1"/>
      <c r="G687" s="1"/>
    </row>
    <row r="688" spans="1:7" s="90" customFormat="1">
      <c r="A688" s="107"/>
      <c r="B688" s="18"/>
      <c r="C688" s="1"/>
      <c r="D688" s="1"/>
      <c r="E688" s="1"/>
      <c r="F688" s="1"/>
      <c r="G688" s="1"/>
    </row>
    <row r="689" spans="1:7" s="90" customFormat="1">
      <c r="A689" s="107"/>
      <c r="B689" s="18"/>
      <c r="C689" s="1"/>
      <c r="D689" s="1"/>
      <c r="E689" s="1"/>
      <c r="F689" s="1"/>
      <c r="G689" s="1"/>
    </row>
    <row r="690" spans="1:7" s="90" customFormat="1">
      <c r="A690" s="107"/>
      <c r="B690" s="18"/>
      <c r="C690" s="1"/>
      <c r="D690" s="1"/>
      <c r="E690" s="1"/>
      <c r="F690" s="1"/>
      <c r="G690" s="1"/>
    </row>
    <row r="691" spans="1:7" s="90" customFormat="1">
      <c r="A691" s="107"/>
      <c r="B691" s="18"/>
      <c r="C691" s="1"/>
      <c r="D691" s="1"/>
      <c r="E691" s="1"/>
      <c r="F691" s="1"/>
      <c r="G691" s="1"/>
    </row>
    <row r="692" spans="1:7" s="90" customFormat="1">
      <c r="A692" s="107"/>
      <c r="B692" s="18"/>
      <c r="C692" s="1"/>
      <c r="D692" s="1"/>
      <c r="E692" s="1"/>
      <c r="F692" s="1"/>
      <c r="G692" s="1"/>
    </row>
    <row r="693" spans="1:7" s="90" customFormat="1">
      <c r="A693" s="107"/>
      <c r="B693" s="18"/>
      <c r="C693" s="1"/>
      <c r="D693" s="1"/>
      <c r="E693" s="1"/>
      <c r="F693" s="1"/>
      <c r="G693" s="1"/>
    </row>
    <row r="694" spans="1:7" s="90" customFormat="1">
      <c r="A694" s="107"/>
      <c r="B694" s="18"/>
      <c r="C694" s="1"/>
      <c r="D694" s="1"/>
      <c r="E694" s="1"/>
      <c r="F694" s="1"/>
      <c r="G694" s="1"/>
    </row>
    <row r="695" spans="1:7" s="90" customFormat="1">
      <c r="A695" s="107"/>
      <c r="B695" s="18"/>
      <c r="C695" s="1"/>
      <c r="D695" s="1"/>
      <c r="E695" s="1"/>
      <c r="F695" s="1"/>
      <c r="G695" s="1"/>
    </row>
    <row r="696" spans="1:7" s="90" customFormat="1">
      <c r="A696" s="107"/>
      <c r="B696" s="18"/>
      <c r="C696" s="1"/>
      <c r="D696" s="1"/>
      <c r="E696" s="1"/>
      <c r="F696" s="1"/>
      <c r="G696" s="1"/>
    </row>
    <row r="697" spans="1:7" s="90" customFormat="1">
      <c r="A697" s="107"/>
      <c r="B697" s="18"/>
      <c r="C697" s="1"/>
      <c r="D697" s="1"/>
      <c r="E697" s="1"/>
      <c r="F697" s="1"/>
      <c r="G697" s="1"/>
    </row>
    <row r="698" spans="1:7" s="90" customFormat="1">
      <c r="A698" s="107"/>
      <c r="B698" s="18"/>
      <c r="C698" s="1"/>
      <c r="D698" s="1"/>
      <c r="E698" s="1"/>
      <c r="F698" s="1"/>
      <c r="G698" s="1"/>
    </row>
    <row r="699" spans="1:7" s="90" customFormat="1">
      <c r="A699" s="107"/>
      <c r="B699" s="18"/>
      <c r="C699" s="1"/>
      <c r="D699" s="1"/>
      <c r="E699" s="1"/>
      <c r="F699" s="1"/>
      <c r="G699" s="1"/>
    </row>
    <row r="700" spans="1:7" s="90" customFormat="1">
      <c r="A700" s="107"/>
      <c r="B700" s="18"/>
      <c r="C700" s="1"/>
      <c r="D700" s="1"/>
      <c r="E700" s="1"/>
      <c r="F700" s="1"/>
      <c r="G700" s="1"/>
    </row>
    <row r="701" spans="1:7" s="90" customFormat="1">
      <c r="A701" s="107"/>
      <c r="B701" s="18"/>
      <c r="C701" s="1"/>
      <c r="D701" s="1"/>
      <c r="E701" s="1"/>
      <c r="F701" s="1"/>
      <c r="G701" s="1"/>
    </row>
    <row r="702" spans="1:7" s="90" customFormat="1">
      <c r="A702" s="107"/>
      <c r="B702" s="18"/>
      <c r="C702" s="1"/>
      <c r="D702" s="1"/>
      <c r="E702" s="1"/>
      <c r="F702" s="1"/>
      <c r="G702" s="1"/>
    </row>
    <row r="703" spans="1:7" s="90" customFormat="1">
      <c r="A703" s="107"/>
      <c r="B703" s="18"/>
      <c r="C703" s="1"/>
      <c r="D703" s="1"/>
      <c r="E703" s="1"/>
      <c r="F703" s="1"/>
      <c r="G703" s="1"/>
    </row>
    <row r="704" spans="1:7" s="90" customFormat="1">
      <c r="A704" s="107"/>
      <c r="B704" s="18"/>
      <c r="C704" s="1"/>
      <c r="D704" s="1"/>
      <c r="E704" s="1"/>
      <c r="F704" s="1"/>
      <c r="G704" s="1"/>
    </row>
    <row r="705" spans="1:7" s="90" customFormat="1">
      <c r="A705" s="107"/>
      <c r="B705" s="18"/>
      <c r="C705" s="1"/>
      <c r="D705" s="1"/>
      <c r="E705" s="1"/>
      <c r="F705" s="1"/>
      <c r="G705" s="1"/>
    </row>
    <row r="706" spans="1:7" s="90" customFormat="1">
      <c r="A706" s="107"/>
      <c r="B706" s="18"/>
      <c r="C706" s="1"/>
      <c r="D706" s="1"/>
      <c r="E706" s="1"/>
      <c r="F706" s="1"/>
      <c r="G706" s="1"/>
    </row>
    <row r="707" spans="1:7" s="90" customFormat="1">
      <c r="A707" s="107"/>
      <c r="B707" s="18"/>
      <c r="C707" s="1"/>
      <c r="D707" s="1"/>
      <c r="E707" s="1"/>
      <c r="F707" s="1"/>
      <c r="G707" s="1"/>
    </row>
    <row r="708" spans="1:7" s="90" customFormat="1">
      <c r="A708" s="107"/>
      <c r="B708" s="18"/>
      <c r="C708" s="1"/>
      <c r="D708" s="1"/>
      <c r="E708" s="1"/>
      <c r="F708" s="1"/>
      <c r="G708" s="1"/>
    </row>
    <row r="709" spans="1:7" s="90" customFormat="1">
      <c r="A709" s="107"/>
      <c r="B709" s="18"/>
      <c r="C709" s="1"/>
      <c r="D709" s="1"/>
      <c r="E709" s="1"/>
      <c r="F709" s="1"/>
      <c r="G709" s="1"/>
    </row>
    <row r="710" spans="1:7" s="90" customFormat="1">
      <c r="A710" s="107"/>
      <c r="B710" s="18"/>
      <c r="C710" s="1"/>
      <c r="D710" s="1"/>
      <c r="E710" s="1"/>
      <c r="F710" s="1"/>
      <c r="G710" s="1"/>
    </row>
    <row r="711" spans="1:7" s="90" customFormat="1">
      <c r="A711" s="107"/>
      <c r="B711" s="18"/>
      <c r="C711" s="1"/>
      <c r="D711" s="1"/>
      <c r="E711" s="1"/>
      <c r="F711" s="1"/>
      <c r="G711" s="1"/>
    </row>
    <row r="712" spans="1:7" s="90" customFormat="1">
      <c r="A712" s="107"/>
      <c r="B712" s="18"/>
      <c r="C712" s="1"/>
      <c r="D712" s="1"/>
      <c r="E712" s="1"/>
      <c r="F712" s="1"/>
      <c r="G712" s="1"/>
    </row>
    <row r="713" spans="1:7" s="90" customFormat="1">
      <c r="A713" s="107"/>
      <c r="B713" s="18"/>
      <c r="C713" s="1"/>
      <c r="D713" s="1"/>
      <c r="E713" s="1"/>
      <c r="F713" s="1"/>
      <c r="G713" s="1"/>
    </row>
    <row r="714" spans="1:7" s="90" customFormat="1">
      <c r="A714" s="107"/>
      <c r="B714" s="18"/>
      <c r="C714" s="1"/>
      <c r="D714" s="1"/>
      <c r="E714" s="1"/>
      <c r="F714" s="1"/>
      <c r="G714" s="1"/>
    </row>
    <row r="715" spans="1:7" s="90" customFormat="1">
      <c r="A715" s="107"/>
      <c r="B715" s="18"/>
      <c r="C715" s="1"/>
      <c r="D715" s="1"/>
      <c r="E715" s="1"/>
      <c r="F715" s="1"/>
      <c r="G715" s="1"/>
    </row>
    <row r="716" spans="1:7" s="90" customFormat="1">
      <c r="A716" s="107"/>
      <c r="B716" s="18"/>
      <c r="C716" s="1"/>
      <c r="D716" s="1"/>
      <c r="E716" s="1"/>
      <c r="F716" s="1"/>
      <c r="G716" s="1"/>
    </row>
    <row r="717" spans="1:7" s="90" customFormat="1">
      <c r="A717" s="107"/>
      <c r="B717" s="18"/>
      <c r="C717" s="1"/>
      <c r="D717" s="1"/>
      <c r="E717" s="1"/>
      <c r="F717" s="1"/>
      <c r="G717" s="1"/>
    </row>
    <row r="718" spans="1:7" s="90" customFormat="1">
      <c r="A718" s="107"/>
      <c r="B718" s="18"/>
      <c r="C718" s="1"/>
      <c r="D718" s="1"/>
      <c r="E718" s="1"/>
      <c r="F718" s="1"/>
      <c r="G718" s="1"/>
    </row>
    <row r="719" spans="1:7" s="90" customFormat="1">
      <c r="A719" s="107"/>
      <c r="B719" s="18"/>
      <c r="C719" s="1"/>
      <c r="D719" s="1"/>
      <c r="E719" s="1"/>
      <c r="F719" s="1"/>
      <c r="G719" s="1"/>
    </row>
    <row r="720" spans="1:7" s="90" customFormat="1">
      <c r="A720" s="107"/>
      <c r="B720" s="18"/>
      <c r="C720" s="1"/>
      <c r="D720" s="1"/>
      <c r="E720" s="1"/>
      <c r="F720" s="1"/>
      <c r="G720" s="1"/>
    </row>
    <row r="721" spans="1:7" s="90" customFormat="1">
      <c r="A721" s="107"/>
      <c r="B721" s="18"/>
      <c r="C721" s="1"/>
      <c r="D721" s="1"/>
      <c r="E721" s="1"/>
      <c r="F721" s="1"/>
      <c r="G721" s="1"/>
    </row>
    <row r="722" spans="1:7" s="90" customFormat="1">
      <c r="A722" s="107"/>
      <c r="B722" s="18"/>
      <c r="C722" s="1"/>
      <c r="D722" s="1"/>
      <c r="E722" s="1"/>
      <c r="F722" s="1"/>
      <c r="G722" s="1"/>
    </row>
    <row r="723" spans="1:7" s="90" customFormat="1">
      <c r="A723" s="107"/>
      <c r="B723" s="18"/>
      <c r="C723" s="1"/>
      <c r="D723" s="1"/>
      <c r="E723" s="1"/>
      <c r="F723" s="1"/>
      <c r="G723" s="1"/>
    </row>
    <row r="724" spans="1:7" s="90" customFormat="1">
      <c r="A724" s="107"/>
      <c r="B724" s="18"/>
      <c r="C724" s="1"/>
      <c r="D724" s="1"/>
      <c r="E724" s="1"/>
      <c r="F724" s="1"/>
      <c r="G724" s="1"/>
    </row>
    <row r="725" spans="1:7" s="90" customFormat="1">
      <c r="A725" s="107"/>
      <c r="B725" s="18"/>
      <c r="C725" s="1"/>
      <c r="D725" s="1"/>
      <c r="E725" s="1"/>
      <c r="F725" s="1"/>
      <c r="G725" s="1"/>
    </row>
    <row r="726" spans="1:7" s="90" customFormat="1">
      <c r="A726" s="107"/>
      <c r="B726" s="18"/>
      <c r="C726" s="1"/>
      <c r="D726" s="1"/>
      <c r="E726" s="1"/>
      <c r="F726" s="1"/>
      <c r="G726" s="1"/>
    </row>
    <row r="727" spans="1:7" s="90" customFormat="1">
      <c r="A727" s="107"/>
      <c r="B727" s="18"/>
      <c r="C727" s="1"/>
      <c r="D727" s="1"/>
      <c r="E727" s="1"/>
      <c r="F727" s="1"/>
      <c r="G727" s="1"/>
    </row>
    <row r="728" spans="1:7" s="90" customFormat="1">
      <c r="A728" s="107"/>
      <c r="B728" s="18"/>
      <c r="C728" s="1"/>
      <c r="D728" s="1"/>
      <c r="E728" s="1"/>
      <c r="F728" s="1"/>
      <c r="G728" s="1"/>
    </row>
    <row r="729" spans="1:7" s="90" customFormat="1">
      <c r="A729" s="107"/>
      <c r="B729" s="18"/>
      <c r="C729" s="1"/>
      <c r="D729" s="1"/>
      <c r="E729" s="1"/>
      <c r="F729" s="1"/>
      <c r="G729" s="1"/>
    </row>
    <row r="730" spans="1:7" s="90" customFormat="1">
      <c r="A730" s="107"/>
      <c r="B730" s="18"/>
      <c r="C730" s="1"/>
      <c r="D730" s="1"/>
      <c r="E730" s="1"/>
      <c r="F730" s="1"/>
      <c r="G730" s="1"/>
    </row>
    <row r="731" spans="1:7" s="90" customFormat="1">
      <c r="A731" s="107"/>
      <c r="B731" s="18"/>
      <c r="C731" s="1"/>
      <c r="D731" s="1"/>
      <c r="E731" s="1"/>
      <c r="F731" s="1"/>
      <c r="G731" s="1"/>
    </row>
    <row r="732" spans="1:7" s="90" customFormat="1">
      <c r="A732" s="107"/>
      <c r="B732" s="18"/>
      <c r="C732" s="1"/>
      <c r="D732" s="1"/>
      <c r="E732" s="1"/>
      <c r="F732" s="1"/>
      <c r="G732" s="1"/>
    </row>
    <row r="733" spans="1:7" s="90" customFormat="1">
      <c r="A733" s="107"/>
      <c r="B733" s="18"/>
      <c r="C733" s="1"/>
      <c r="D733" s="1"/>
      <c r="E733" s="1"/>
      <c r="F733" s="1"/>
      <c r="G733" s="1"/>
    </row>
    <row r="734" spans="1:7" s="90" customFormat="1">
      <c r="A734" s="107"/>
      <c r="B734" s="18"/>
      <c r="C734" s="1"/>
      <c r="D734" s="1"/>
      <c r="E734" s="1"/>
      <c r="F734" s="1"/>
      <c r="G734" s="1"/>
    </row>
    <row r="735" spans="1:7" s="90" customFormat="1">
      <c r="A735" s="107"/>
      <c r="B735" s="18"/>
      <c r="C735" s="1"/>
      <c r="D735" s="1"/>
      <c r="E735" s="1"/>
      <c r="F735" s="1"/>
      <c r="G735" s="1"/>
    </row>
    <row r="736" spans="1:7" s="90" customFormat="1">
      <c r="A736" s="107"/>
      <c r="B736" s="18"/>
      <c r="C736" s="1"/>
      <c r="D736" s="1"/>
      <c r="E736" s="1"/>
      <c r="F736" s="1"/>
      <c r="G736" s="1"/>
    </row>
    <row r="737" spans="1:7" s="90" customFormat="1">
      <c r="A737" s="107"/>
      <c r="B737" s="18"/>
      <c r="C737" s="1"/>
      <c r="D737" s="1"/>
      <c r="E737" s="1"/>
      <c r="F737" s="1"/>
      <c r="G737" s="1"/>
    </row>
    <row r="738" spans="1:7" s="90" customFormat="1">
      <c r="A738" s="107"/>
      <c r="B738" s="18"/>
      <c r="C738" s="1"/>
      <c r="D738" s="1"/>
      <c r="E738" s="1"/>
      <c r="F738" s="1"/>
      <c r="G738" s="1"/>
    </row>
    <row r="739" spans="1:7" s="90" customFormat="1">
      <c r="A739" s="107"/>
      <c r="B739" s="18"/>
      <c r="C739" s="1"/>
      <c r="D739" s="1"/>
      <c r="E739" s="1"/>
      <c r="F739" s="1"/>
      <c r="G739" s="1"/>
    </row>
    <row r="740" spans="1:7" s="90" customFormat="1">
      <c r="A740" s="107"/>
      <c r="B740" s="18"/>
      <c r="C740" s="1"/>
      <c r="D740" s="1"/>
      <c r="E740" s="1"/>
      <c r="F740" s="1"/>
      <c r="G740" s="1"/>
    </row>
    <row r="741" spans="1:7" s="90" customFormat="1">
      <c r="A741" s="107"/>
      <c r="B741" s="18"/>
      <c r="C741" s="1"/>
      <c r="D741" s="1"/>
      <c r="E741" s="1"/>
      <c r="F741" s="1"/>
      <c r="G741" s="1"/>
    </row>
    <row r="742" spans="1:7" s="90" customFormat="1">
      <c r="A742" s="107"/>
      <c r="B742" s="18"/>
      <c r="C742" s="1"/>
      <c r="D742" s="1"/>
      <c r="E742" s="1"/>
      <c r="F742" s="1"/>
      <c r="G742" s="1"/>
    </row>
    <row r="743" spans="1:7" s="90" customFormat="1">
      <c r="A743" s="107"/>
      <c r="B743" s="18"/>
      <c r="C743" s="1"/>
      <c r="D743" s="1"/>
      <c r="E743" s="1"/>
      <c r="F743" s="1"/>
      <c r="G743" s="1"/>
    </row>
    <row r="744" spans="1:7" s="90" customFormat="1">
      <c r="A744" s="107"/>
      <c r="B744" s="18"/>
      <c r="C744" s="1"/>
      <c r="D744" s="1"/>
      <c r="E744" s="1"/>
      <c r="F744" s="1"/>
      <c r="G744" s="1"/>
    </row>
    <row r="745" spans="1:7" s="90" customFormat="1">
      <c r="A745" s="107"/>
      <c r="B745" s="18"/>
      <c r="C745" s="1"/>
      <c r="D745" s="1"/>
      <c r="E745" s="1"/>
      <c r="F745" s="1"/>
      <c r="G745" s="1"/>
    </row>
    <row r="746" spans="1:7" s="90" customFormat="1">
      <c r="A746" s="107"/>
      <c r="B746" s="18"/>
      <c r="C746" s="1"/>
      <c r="D746" s="1"/>
      <c r="E746" s="1"/>
      <c r="F746" s="1"/>
      <c r="G746" s="1"/>
    </row>
    <row r="747" spans="1:7" s="90" customFormat="1">
      <c r="A747" s="107"/>
      <c r="B747" s="18"/>
      <c r="C747" s="1"/>
      <c r="D747" s="1"/>
      <c r="E747" s="1"/>
      <c r="F747" s="1"/>
      <c r="G747" s="1"/>
    </row>
    <row r="748" spans="1:7" s="90" customFormat="1">
      <c r="A748" s="107"/>
      <c r="B748" s="18"/>
      <c r="C748" s="1"/>
      <c r="D748" s="1"/>
      <c r="E748" s="1"/>
      <c r="F748" s="1"/>
      <c r="G748" s="1"/>
    </row>
    <row r="749" spans="1:7" s="90" customFormat="1">
      <c r="A749" s="107"/>
      <c r="B749" s="18"/>
      <c r="C749" s="1"/>
      <c r="D749" s="1"/>
      <c r="E749" s="1"/>
      <c r="F749" s="1"/>
      <c r="G749" s="1"/>
    </row>
    <row r="750" spans="1:7" s="90" customFormat="1">
      <c r="A750" s="107"/>
      <c r="B750" s="18"/>
      <c r="C750" s="1"/>
      <c r="D750" s="1"/>
      <c r="E750" s="1"/>
      <c r="F750" s="1"/>
      <c r="G750" s="1"/>
    </row>
    <row r="751" spans="1:7" s="90" customFormat="1">
      <c r="A751" s="107"/>
      <c r="B751" s="18"/>
      <c r="C751" s="1"/>
      <c r="D751" s="1"/>
      <c r="E751" s="1"/>
      <c r="F751" s="1"/>
      <c r="G751" s="1"/>
    </row>
    <row r="752" spans="1:7" s="90" customFormat="1">
      <c r="A752" s="107"/>
      <c r="B752" s="18"/>
      <c r="C752" s="1"/>
      <c r="D752" s="1"/>
      <c r="E752" s="1"/>
      <c r="F752" s="1"/>
      <c r="G752" s="1"/>
    </row>
    <row r="753" spans="1:7" s="90" customFormat="1">
      <c r="A753" s="107"/>
      <c r="B753" s="18"/>
      <c r="C753" s="1"/>
      <c r="D753" s="1"/>
      <c r="E753" s="1"/>
      <c r="F753" s="1"/>
      <c r="G753" s="1"/>
    </row>
    <row r="754" spans="1:7" s="90" customFormat="1">
      <c r="A754" s="107"/>
      <c r="B754" s="18"/>
      <c r="C754" s="1"/>
      <c r="D754" s="1"/>
      <c r="E754" s="1"/>
      <c r="F754" s="1"/>
      <c r="G754" s="1"/>
    </row>
    <row r="755" spans="1:7" s="90" customFormat="1">
      <c r="A755" s="107"/>
      <c r="B755" s="18"/>
      <c r="C755" s="1"/>
      <c r="D755" s="1"/>
      <c r="E755" s="1"/>
      <c r="F755" s="1"/>
      <c r="G755" s="1"/>
    </row>
    <row r="756" spans="1:7" s="90" customFormat="1">
      <c r="A756" s="107"/>
      <c r="B756" s="18"/>
      <c r="C756" s="1"/>
      <c r="D756" s="1"/>
      <c r="E756" s="1"/>
      <c r="F756" s="1"/>
      <c r="G756" s="1"/>
    </row>
    <row r="757" spans="1:7" s="90" customFormat="1">
      <c r="A757" s="107"/>
      <c r="B757" s="18"/>
      <c r="C757" s="1"/>
      <c r="D757" s="1"/>
      <c r="E757" s="1"/>
      <c r="F757" s="1"/>
      <c r="G757" s="1"/>
    </row>
    <row r="758" spans="1:7" s="90" customFormat="1">
      <c r="A758" s="107"/>
      <c r="B758" s="18"/>
      <c r="C758" s="1"/>
      <c r="D758" s="1"/>
      <c r="E758" s="1"/>
      <c r="F758" s="1"/>
      <c r="G758" s="1"/>
    </row>
    <row r="759" spans="1:7" s="90" customFormat="1">
      <c r="A759" s="107"/>
      <c r="B759" s="18"/>
      <c r="C759" s="1"/>
      <c r="D759" s="1"/>
      <c r="E759" s="1"/>
      <c r="F759" s="1"/>
      <c r="G759" s="1"/>
    </row>
    <row r="760" spans="1:7" s="90" customFormat="1">
      <c r="A760" s="107"/>
      <c r="B760" s="18"/>
      <c r="C760" s="1"/>
      <c r="D760" s="1"/>
      <c r="E760" s="1"/>
      <c r="F760" s="1"/>
      <c r="G760" s="1"/>
    </row>
    <row r="761" spans="1:7" s="90" customFormat="1">
      <c r="A761" s="107"/>
      <c r="B761" s="18"/>
      <c r="C761" s="1"/>
      <c r="D761" s="1"/>
      <c r="E761" s="1"/>
      <c r="F761" s="1"/>
      <c r="G761" s="1"/>
    </row>
    <row r="762" spans="1:7" s="90" customFormat="1">
      <c r="A762" s="107"/>
      <c r="B762" s="18"/>
      <c r="C762" s="1"/>
      <c r="D762" s="1"/>
      <c r="E762" s="1"/>
      <c r="F762" s="1"/>
      <c r="G762" s="1"/>
    </row>
    <row r="763" spans="1:7" s="90" customFormat="1">
      <c r="A763" s="107"/>
      <c r="B763" s="18"/>
      <c r="C763" s="1"/>
      <c r="D763" s="1"/>
      <c r="E763" s="1"/>
      <c r="F763" s="1"/>
      <c r="G763" s="1"/>
    </row>
    <row r="764" spans="1:7" s="90" customFormat="1">
      <c r="A764" s="107"/>
      <c r="B764" s="18"/>
      <c r="C764" s="1"/>
      <c r="D764" s="1"/>
      <c r="E764" s="1"/>
      <c r="F764" s="1"/>
      <c r="G764" s="1"/>
    </row>
    <row r="765" spans="1:7" s="90" customFormat="1">
      <c r="A765" s="107"/>
      <c r="B765" s="18"/>
      <c r="C765" s="1"/>
      <c r="D765" s="1"/>
      <c r="E765" s="1"/>
      <c r="F765" s="1"/>
      <c r="G765" s="1"/>
    </row>
    <row r="766" spans="1:7" s="90" customFormat="1">
      <c r="A766" s="107"/>
      <c r="B766" s="18"/>
      <c r="C766" s="1"/>
      <c r="D766" s="1"/>
      <c r="E766" s="1"/>
      <c r="F766" s="1"/>
      <c r="G766" s="1"/>
    </row>
    <row r="767" spans="1:7" s="90" customFormat="1">
      <c r="A767" s="107"/>
      <c r="B767" s="18"/>
      <c r="C767" s="1"/>
      <c r="D767" s="1"/>
      <c r="E767" s="1"/>
      <c r="F767" s="1"/>
      <c r="G767" s="1"/>
    </row>
    <row r="768" spans="1:7" s="90" customFormat="1">
      <c r="A768" s="107"/>
      <c r="B768" s="18"/>
      <c r="C768" s="1"/>
      <c r="D768" s="1"/>
      <c r="E768" s="1"/>
      <c r="F768" s="1"/>
      <c r="G768" s="1"/>
    </row>
    <row r="769" spans="1:7" s="90" customFormat="1">
      <c r="A769" s="107"/>
      <c r="B769" s="18"/>
      <c r="C769" s="1"/>
      <c r="D769" s="1"/>
      <c r="E769" s="1"/>
      <c r="F769" s="1"/>
      <c r="G769" s="1"/>
    </row>
    <row r="770" spans="1:7" s="90" customFormat="1">
      <c r="A770" s="107"/>
      <c r="B770" s="18"/>
      <c r="C770" s="1"/>
      <c r="D770" s="1"/>
      <c r="E770" s="1"/>
      <c r="F770" s="1"/>
      <c r="G770" s="1"/>
    </row>
    <row r="771" spans="1:7" s="90" customFormat="1">
      <c r="A771" s="107"/>
      <c r="B771" s="18"/>
      <c r="C771" s="1"/>
      <c r="D771" s="1"/>
      <c r="E771" s="1"/>
      <c r="F771" s="1"/>
      <c r="G771" s="1"/>
    </row>
    <row r="772" spans="1:7" s="90" customFormat="1">
      <c r="A772" s="107"/>
      <c r="B772" s="18"/>
      <c r="C772" s="1"/>
      <c r="D772" s="1"/>
      <c r="E772" s="1"/>
      <c r="F772" s="1"/>
      <c r="G772" s="1"/>
    </row>
    <row r="773" spans="1:7" s="90" customFormat="1">
      <c r="A773" s="107"/>
      <c r="B773" s="18"/>
      <c r="C773" s="1"/>
      <c r="D773" s="1"/>
      <c r="E773" s="1"/>
      <c r="F773" s="1"/>
      <c r="G773" s="1"/>
    </row>
    <row r="774" spans="1:7" s="90" customFormat="1">
      <c r="A774" s="107"/>
      <c r="B774" s="18"/>
      <c r="C774" s="1"/>
      <c r="D774" s="1"/>
      <c r="E774" s="1"/>
      <c r="F774" s="1"/>
      <c r="G774" s="1"/>
    </row>
    <row r="775" spans="1:7" s="90" customFormat="1">
      <c r="A775" s="107"/>
      <c r="B775" s="18"/>
      <c r="C775" s="1"/>
      <c r="D775" s="1"/>
      <c r="E775" s="1"/>
      <c r="F775" s="1"/>
      <c r="G775" s="1"/>
    </row>
    <row r="776" spans="1:7" s="90" customFormat="1">
      <c r="A776" s="107"/>
      <c r="B776" s="18"/>
      <c r="C776" s="1"/>
      <c r="D776" s="1"/>
      <c r="E776" s="1"/>
      <c r="F776" s="1"/>
      <c r="G776" s="1"/>
    </row>
    <row r="777" spans="1:7" s="90" customFormat="1">
      <c r="A777" s="107"/>
      <c r="B777" s="18"/>
      <c r="C777" s="1"/>
      <c r="D777" s="1"/>
      <c r="E777" s="1"/>
      <c r="F777" s="1"/>
      <c r="G777" s="1"/>
    </row>
    <row r="778" spans="1:7" s="90" customFormat="1">
      <c r="A778" s="107"/>
      <c r="B778" s="18"/>
      <c r="C778" s="1"/>
      <c r="D778" s="1"/>
      <c r="E778" s="1"/>
      <c r="F778" s="1"/>
      <c r="G778" s="1"/>
    </row>
    <row r="779" spans="1:7" s="90" customFormat="1">
      <c r="A779" s="107"/>
      <c r="B779" s="18"/>
      <c r="C779" s="1"/>
      <c r="D779" s="1"/>
      <c r="E779" s="1"/>
      <c r="F779" s="1"/>
      <c r="G779" s="1"/>
    </row>
    <row r="780" spans="1:7" s="90" customFormat="1">
      <c r="A780" s="107"/>
      <c r="B780" s="18"/>
      <c r="C780" s="1"/>
      <c r="D780" s="1"/>
      <c r="E780" s="1"/>
      <c r="F780" s="1"/>
      <c r="G780" s="1"/>
    </row>
    <row r="781" spans="1:7" s="90" customFormat="1">
      <c r="A781" s="107"/>
      <c r="B781" s="18"/>
      <c r="C781" s="1"/>
      <c r="D781" s="1"/>
      <c r="E781" s="1"/>
      <c r="F781" s="1"/>
      <c r="G781" s="1"/>
    </row>
    <row r="782" spans="1:7" s="90" customFormat="1">
      <c r="A782" s="107"/>
      <c r="B782" s="18"/>
      <c r="C782" s="1"/>
      <c r="D782" s="1"/>
      <c r="E782" s="1"/>
      <c r="F782" s="1"/>
      <c r="G782" s="1"/>
    </row>
    <row r="783" spans="1:7" s="90" customFormat="1">
      <c r="A783" s="107"/>
      <c r="B783" s="18"/>
      <c r="C783" s="1"/>
      <c r="D783" s="1"/>
      <c r="E783" s="1"/>
      <c r="F783" s="1"/>
      <c r="G783" s="1"/>
    </row>
    <row r="784" spans="1:7" s="90" customFormat="1">
      <c r="A784" s="107"/>
      <c r="B784" s="18"/>
      <c r="C784" s="1"/>
      <c r="D784" s="1"/>
      <c r="E784" s="1"/>
      <c r="F784" s="1"/>
      <c r="G784" s="1"/>
    </row>
    <row r="785" spans="1:7" s="90" customFormat="1">
      <c r="A785" s="107"/>
      <c r="B785" s="18"/>
      <c r="C785" s="1"/>
      <c r="D785" s="1"/>
      <c r="E785" s="1"/>
      <c r="F785" s="1"/>
      <c r="G785" s="1"/>
    </row>
    <row r="786" spans="1:7" s="90" customFormat="1">
      <c r="A786" s="107"/>
      <c r="B786" s="18"/>
      <c r="C786" s="1"/>
      <c r="D786" s="1"/>
      <c r="E786" s="1"/>
      <c r="F786" s="1"/>
      <c r="G786" s="1"/>
    </row>
    <row r="787" spans="1:7" s="90" customFormat="1">
      <c r="A787" s="107"/>
      <c r="B787" s="18"/>
      <c r="C787" s="1"/>
      <c r="D787" s="1"/>
      <c r="E787" s="1"/>
      <c r="F787" s="1"/>
      <c r="G787" s="1"/>
    </row>
    <row r="788" spans="1:7" s="90" customFormat="1">
      <c r="A788" s="107"/>
      <c r="B788" s="18"/>
      <c r="C788" s="1"/>
      <c r="D788" s="1"/>
      <c r="E788" s="1"/>
      <c r="F788" s="1"/>
      <c r="G788" s="1"/>
    </row>
    <row r="789" spans="1:7" s="90" customFormat="1">
      <c r="A789" s="107"/>
      <c r="B789" s="18"/>
      <c r="C789" s="1"/>
      <c r="D789" s="1"/>
      <c r="E789" s="1"/>
      <c r="F789" s="1"/>
      <c r="G789" s="1"/>
    </row>
    <row r="790" spans="1:7" s="90" customFormat="1">
      <c r="A790" s="107"/>
      <c r="B790" s="18"/>
      <c r="C790" s="1"/>
      <c r="D790" s="1"/>
      <c r="E790" s="1"/>
      <c r="F790" s="1"/>
      <c r="G790" s="1"/>
    </row>
    <row r="791" spans="1:7" s="90" customFormat="1">
      <c r="A791" s="107"/>
      <c r="B791" s="18"/>
      <c r="C791" s="1"/>
      <c r="D791" s="1"/>
      <c r="E791" s="1"/>
      <c r="F791" s="1"/>
      <c r="G791" s="1"/>
    </row>
    <row r="792" spans="1:7" s="90" customFormat="1">
      <c r="A792" s="107"/>
      <c r="B792" s="18"/>
      <c r="C792" s="1"/>
      <c r="D792" s="1"/>
      <c r="E792" s="1"/>
      <c r="F792" s="1"/>
      <c r="G792" s="1"/>
    </row>
    <row r="793" spans="1:7" s="90" customFormat="1">
      <c r="A793" s="107"/>
      <c r="B793" s="18"/>
      <c r="C793" s="1"/>
      <c r="D793" s="1"/>
      <c r="E793" s="1"/>
      <c r="F793" s="1"/>
      <c r="G793" s="1"/>
    </row>
    <row r="794" spans="1:7" s="90" customFormat="1">
      <c r="A794" s="107"/>
      <c r="B794" s="18"/>
      <c r="C794" s="1"/>
      <c r="D794" s="1"/>
      <c r="E794" s="1"/>
      <c r="F794" s="1"/>
      <c r="G794" s="1"/>
    </row>
    <row r="795" spans="1:7" s="90" customFormat="1">
      <c r="A795" s="107"/>
      <c r="B795" s="18"/>
      <c r="C795" s="1"/>
      <c r="D795" s="1"/>
      <c r="E795" s="1"/>
      <c r="F795" s="1"/>
      <c r="G795" s="1"/>
    </row>
    <row r="796" spans="1:7" s="90" customFormat="1">
      <c r="A796" s="107"/>
      <c r="B796" s="18"/>
      <c r="C796" s="1"/>
      <c r="D796" s="1"/>
      <c r="E796" s="1"/>
      <c r="F796" s="1"/>
      <c r="G796" s="1"/>
    </row>
    <row r="797" spans="1:7" s="90" customFormat="1">
      <c r="A797" s="107"/>
      <c r="B797" s="18"/>
      <c r="C797" s="1"/>
      <c r="D797" s="1"/>
      <c r="E797" s="1"/>
      <c r="F797" s="1"/>
      <c r="G797" s="1"/>
    </row>
    <row r="798" spans="1:7" s="90" customFormat="1">
      <c r="A798" s="107"/>
      <c r="B798" s="18"/>
      <c r="C798" s="1"/>
      <c r="D798" s="1"/>
      <c r="E798" s="1"/>
      <c r="F798" s="1"/>
      <c r="G798" s="1"/>
    </row>
    <row r="799" spans="1:7" s="90" customFormat="1">
      <c r="A799" s="107"/>
      <c r="B799" s="18"/>
      <c r="C799" s="1"/>
      <c r="D799" s="1"/>
      <c r="E799" s="1"/>
      <c r="F799" s="1"/>
      <c r="G799" s="1"/>
    </row>
    <row r="800" spans="1:7" s="90" customFormat="1">
      <c r="A800" s="107"/>
      <c r="B800" s="18"/>
      <c r="C800" s="1"/>
      <c r="D800" s="1"/>
      <c r="E800" s="1"/>
      <c r="F800" s="1"/>
      <c r="G800" s="1"/>
    </row>
    <row r="801" spans="1:7" s="90" customFormat="1">
      <c r="A801" s="107"/>
      <c r="B801" s="18"/>
      <c r="C801" s="1"/>
      <c r="D801" s="1"/>
      <c r="E801" s="1"/>
      <c r="F801" s="1"/>
      <c r="G801" s="1"/>
    </row>
    <row r="802" spans="1:7" s="90" customFormat="1">
      <c r="A802" s="107"/>
      <c r="B802" s="18"/>
      <c r="C802" s="1"/>
      <c r="D802" s="1"/>
      <c r="E802" s="1"/>
      <c r="F802" s="1"/>
      <c r="G802" s="1"/>
    </row>
    <row r="803" spans="1:7" s="90" customFormat="1">
      <c r="A803" s="107"/>
      <c r="B803" s="18"/>
      <c r="C803" s="1"/>
      <c r="D803" s="1"/>
      <c r="E803" s="1"/>
      <c r="F803" s="1"/>
      <c r="G803" s="1"/>
    </row>
    <row r="804" spans="1:7" s="90" customFormat="1">
      <c r="A804" s="107"/>
      <c r="B804" s="18"/>
      <c r="C804" s="1"/>
      <c r="D804" s="1"/>
      <c r="E804" s="1"/>
      <c r="F804" s="1"/>
      <c r="G804" s="1"/>
    </row>
    <row r="805" spans="1:7" s="90" customFormat="1">
      <c r="A805" s="107"/>
      <c r="B805" s="18"/>
      <c r="C805" s="1"/>
      <c r="D805" s="1"/>
      <c r="E805" s="1"/>
      <c r="F805" s="1"/>
      <c r="G805" s="1"/>
    </row>
    <row r="806" spans="1:7" s="90" customFormat="1">
      <c r="A806" s="107"/>
      <c r="B806" s="18"/>
      <c r="C806" s="1"/>
      <c r="D806" s="1"/>
      <c r="E806" s="1"/>
      <c r="F806" s="1"/>
      <c r="G806" s="1"/>
    </row>
    <row r="807" spans="1:7" s="90" customFormat="1">
      <c r="A807" s="107"/>
      <c r="B807" s="18"/>
      <c r="C807" s="1"/>
      <c r="D807" s="1"/>
      <c r="E807" s="1"/>
      <c r="F807" s="1"/>
      <c r="G807" s="1"/>
    </row>
    <row r="808" spans="1:7" s="90" customFormat="1">
      <c r="A808" s="107"/>
      <c r="B808" s="18"/>
      <c r="C808" s="1"/>
      <c r="D808" s="1"/>
      <c r="E808" s="1"/>
      <c r="F808" s="1"/>
      <c r="G808" s="1"/>
    </row>
    <row r="809" spans="1:7" s="90" customFormat="1">
      <c r="A809" s="107"/>
      <c r="B809" s="18"/>
      <c r="C809" s="1"/>
      <c r="D809" s="1"/>
      <c r="E809" s="1"/>
      <c r="F809" s="1"/>
      <c r="G809" s="1"/>
    </row>
    <row r="810" spans="1:7" s="90" customFormat="1">
      <c r="A810" s="107"/>
      <c r="B810" s="18"/>
      <c r="C810" s="1"/>
      <c r="D810" s="1"/>
      <c r="E810" s="1"/>
      <c r="F810" s="1"/>
      <c r="G810" s="1"/>
    </row>
    <row r="811" spans="1:7" s="90" customFormat="1">
      <c r="A811" s="107"/>
      <c r="B811" s="18"/>
      <c r="C811" s="1"/>
      <c r="D811" s="1"/>
      <c r="E811" s="1"/>
      <c r="F811" s="1"/>
      <c r="G811" s="1"/>
    </row>
    <row r="812" spans="1:7" s="90" customFormat="1">
      <c r="A812" s="107"/>
      <c r="B812" s="18"/>
      <c r="C812" s="1"/>
      <c r="D812" s="1"/>
      <c r="E812" s="1"/>
      <c r="F812" s="1"/>
      <c r="G812" s="1"/>
    </row>
    <row r="813" spans="1:7" s="90" customFormat="1">
      <c r="A813" s="107"/>
      <c r="B813" s="18"/>
      <c r="C813" s="1"/>
      <c r="D813" s="1"/>
      <c r="E813" s="1"/>
      <c r="F813" s="1"/>
      <c r="G813" s="1"/>
    </row>
    <row r="814" spans="1:7" s="90" customFormat="1">
      <c r="A814" s="107"/>
      <c r="B814" s="18"/>
      <c r="C814" s="1"/>
      <c r="D814" s="1"/>
      <c r="E814" s="1"/>
      <c r="F814" s="1"/>
      <c r="G814" s="1"/>
    </row>
    <row r="815" spans="1:7" s="90" customFormat="1">
      <c r="A815" s="107"/>
      <c r="B815" s="18"/>
      <c r="C815" s="1"/>
      <c r="D815" s="1"/>
      <c r="E815" s="1"/>
      <c r="F815" s="1"/>
      <c r="G815" s="1"/>
    </row>
    <row r="816" spans="1:7" s="90" customFormat="1">
      <c r="A816" s="107"/>
      <c r="B816" s="18"/>
      <c r="C816" s="1"/>
      <c r="D816" s="1"/>
      <c r="E816" s="1"/>
      <c r="F816" s="1"/>
      <c r="G816" s="1"/>
    </row>
    <row r="817" spans="1:7" s="90" customFormat="1">
      <c r="A817" s="107"/>
      <c r="B817" s="18"/>
      <c r="C817" s="1"/>
      <c r="D817" s="1"/>
      <c r="E817" s="1"/>
      <c r="F817" s="1"/>
      <c r="G817" s="1"/>
    </row>
    <row r="818" spans="1:7" s="90" customFormat="1">
      <c r="A818" s="107"/>
      <c r="B818" s="18"/>
      <c r="C818" s="1"/>
      <c r="D818" s="1"/>
      <c r="E818" s="1"/>
      <c r="F818" s="1"/>
      <c r="G818" s="1"/>
    </row>
    <row r="819" spans="1:7" s="90" customFormat="1">
      <c r="A819" s="107"/>
      <c r="B819" s="18"/>
      <c r="C819" s="1"/>
      <c r="D819" s="1"/>
      <c r="E819" s="1"/>
      <c r="F819" s="1"/>
      <c r="G819" s="1"/>
    </row>
    <row r="820" spans="1:7" s="90" customFormat="1">
      <c r="A820" s="107"/>
      <c r="B820" s="18"/>
      <c r="C820" s="1"/>
      <c r="D820" s="1"/>
      <c r="E820" s="1"/>
      <c r="F820" s="1"/>
      <c r="G820" s="1"/>
    </row>
    <row r="821" spans="1:7" s="90" customFormat="1">
      <c r="A821" s="107"/>
      <c r="B821" s="18"/>
      <c r="C821" s="1"/>
      <c r="D821" s="1"/>
      <c r="E821" s="1"/>
      <c r="F821" s="1"/>
      <c r="G821" s="1"/>
    </row>
    <row r="822" spans="1:7" s="90" customFormat="1">
      <c r="A822" s="107"/>
      <c r="B822" s="18"/>
      <c r="C822" s="1"/>
      <c r="D822" s="1"/>
      <c r="E822" s="1"/>
      <c r="F822" s="1"/>
      <c r="G822" s="1"/>
    </row>
    <row r="823" spans="1:7" s="90" customFormat="1">
      <c r="A823" s="107"/>
      <c r="B823" s="18"/>
      <c r="C823" s="1"/>
      <c r="D823" s="1"/>
      <c r="E823" s="1"/>
      <c r="F823" s="1"/>
      <c r="G823" s="1"/>
    </row>
    <row r="824" spans="1:7" s="90" customFormat="1">
      <c r="A824" s="107"/>
      <c r="B824" s="18"/>
      <c r="C824" s="1"/>
      <c r="D824" s="1"/>
      <c r="E824" s="1"/>
      <c r="F824" s="1"/>
      <c r="G824" s="1"/>
    </row>
    <row r="825" spans="1:7" s="90" customFormat="1">
      <c r="A825" s="107"/>
      <c r="B825" s="18"/>
      <c r="C825" s="1"/>
      <c r="D825" s="1"/>
      <c r="E825" s="1"/>
      <c r="F825" s="1"/>
      <c r="G825" s="1"/>
    </row>
    <row r="826" spans="1:7" s="90" customFormat="1">
      <c r="A826" s="107"/>
      <c r="B826" s="18"/>
      <c r="C826" s="1"/>
      <c r="D826" s="1"/>
      <c r="E826" s="1"/>
      <c r="F826" s="1"/>
      <c r="G826" s="1"/>
    </row>
    <row r="827" spans="1:7" s="90" customFormat="1">
      <c r="A827" s="107"/>
      <c r="B827" s="18"/>
      <c r="C827" s="1"/>
      <c r="D827" s="1"/>
      <c r="E827" s="1"/>
      <c r="F827" s="1"/>
      <c r="G827" s="1"/>
    </row>
    <row r="828" spans="1:7" s="90" customFormat="1">
      <c r="A828" s="107"/>
      <c r="B828" s="18"/>
      <c r="C828" s="1"/>
      <c r="D828" s="1"/>
      <c r="E828" s="1"/>
      <c r="F828" s="1"/>
      <c r="G828" s="1"/>
    </row>
    <row r="829" spans="1:7" s="90" customFormat="1">
      <c r="A829" s="107"/>
      <c r="B829" s="18"/>
      <c r="C829" s="1"/>
      <c r="D829" s="1"/>
      <c r="E829" s="1"/>
      <c r="F829" s="1"/>
      <c r="G829" s="1"/>
    </row>
    <row r="830" spans="1:7" s="90" customFormat="1">
      <c r="A830" s="107"/>
      <c r="B830" s="18"/>
      <c r="C830" s="1"/>
      <c r="D830" s="1"/>
      <c r="E830" s="1"/>
      <c r="F830" s="1"/>
      <c r="G830" s="1"/>
    </row>
    <row r="831" spans="1:7" s="90" customFormat="1">
      <c r="A831" s="107"/>
      <c r="B831" s="18"/>
      <c r="C831" s="1"/>
      <c r="D831" s="1"/>
      <c r="E831" s="1"/>
      <c r="F831" s="1"/>
      <c r="G831" s="1"/>
    </row>
    <row r="832" spans="1:7" s="90" customFormat="1">
      <c r="A832" s="107"/>
      <c r="B832" s="18"/>
      <c r="C832" s="1"/>
      <c r="D832" s="1"/>
      <c r="E832" s="1"/>
      <c r="F832" s="1"/>
      <c r="G832" s="1"/>
    </row>
    <row r="833" spans="1:7" s="90" customFormat="1">
      <c r="A833" s="107"/>
      <c r="B833" s="18"/>
      <c r="C833" s="1"/>
      <c r="D833" s="1"/>
      <c r="E833" s="1"/>
      <c r="F833" s="1"/>
      <c r="G833" s="1"/>
    </row>
    <row r="834" spans="1:7" s="90" customFormat="1">
      <c r="A834" s="107"/>
      <c r="B834" s="18"/>
      <c r="C834" s="1"/>
      <c r="D834" s="1"/>
      <c r="E834" s="1"/>
      <c r="F834" s="1"/>
      <c r="G834" s="1"/>
    </row>
    <row r="835" spans="1:7" s="90" customFormat="1">
      <c r="A835" s="107"/>
      <c r="B835" s="18"/>
      <c r="C835" s="1"/>
      <c r="D835" s="1"/>
      <c r="E835" s="1"/>
      <c r="F835" s="1"/>
      <c r="G835" s="1"/>
    </row>
    <row r="836" spans="1:7" s="90" customFormat="1">
      <c r="A836" s="107"/>
      <c r="B836" s="18"/>
      <c r="C836" s="1"/>
      <c r="D836" s="1"/>
      <c r="E836" s="1"/>
      <c r="F836" s="1"/>
      <c r="G836" s="1"/>
    </row>
    <row r="837" spans="1:7" s="90" customFormat="1">
      <c r="A837" s="107"/>
      <c r="B837" s="18"/>
      <c r="C837" s="1"/>
      <c r="D837" s="1"/>
      <c r="E837" s="1"/>
      <c r="F837" s="1"/>
      <c r="G837" s="1"/>
    </row>
    <row r="838" spans="1:7" s="90" customFormat="1">
      <c r="A838" s="107"/>
      <c r="B838" s="18"/>
      <c r="C838" s="1"/>
      <c r="D838" s="1"/>
      <c r="E838" s="1"/>
      <c r="F838" s="1"/>
      <c r="G838" s="1"/>
    </row>
    <row r="839" spans="1:7" s="90" customFormat="1">
      <c r="A839" s="107"/>
      <c r="B839" s="18"/>
      <c r="C839" s="1"/>
      <c r="D839" s="1"/>
      <c r="E839" s="1"/>
      <c r="F839" s="1"/>
      <c r="G839" s="1"/>
    </row>
    <row r="840" spans="1:7" s="90" customFormat="1">
      <c r="A840" s="107"/>
      <c r="B840" s="18"/>
      <c r="C840" s="1"/>
      <c r="D840" s="1"/>
      <c r="E840" s="1"/>
      <c r="F840" s="1"/>
      <c r="G840" s="1"/>
    </row>
    <row r="841" spans="1:7" s="90" customFormat="1">
      <c r="A841" s="107"/>
      <c r="B841" s="18"/>
      <c r="C841" s="1"/>
      <c r="D841" s="1"/>
      <c r="E841" s="1"/>
      <c r="F841" s="1"/>
      <c r="G841" s="1"/>
    </row>
    <row r="842" spans="1:7" s="90" customFormat="1">
      <c r="A842" s="107"/>
      <c r="B842" s="18"/>
      <c r="C842" s="1"/>
      <c r="D842" s="1"/>
      <c r="E842" s="1"/>
      <c r="F842" s="1"/>
      <c r="G842" s="1"/>
    </row>
    <row r="843" spans="1:7" s="90" customFormat="1">
      <c r="A843" s="107"/>
      <c r="B843" s="18"/>
      <c r="C843" s="1"/>
      <c r="D843" s="1"/>
      <c r="E843" s="1"/>
      <c r="F843" s="1"/>
      <c r="G843" s="1"/>
    </row>
    <row r="844" spans="1:7" s="90" customFormat="1">
      <c r="A844" s="107"/>
      <c r="B844" s="18"/>
      <c r="C844" s="1"/>
      <c r="D844" s="1"/>
      <c r="E844" s="1"/>
      <c r="F844" s="1"/>
      <c r="G844" s="1"/>
    </row>
    <row r="845" spans="1:7" s="90" customFormat="1">
      <c r="A845" s="107"/>
      <c r="B845" s="18"/>
      <c r="C845" s="1"/>
      <c r="D845" s="1"/>
      <c r="E845" s="1"/>
      <c r="F845" s="1"/>
      <c r="G845" s="1"/>
    </row>
    <row r="846" spans="1:7" s="90" customFormat="1">
      <c r="A846" s="107"/>
      <c r="B846" s="18"/>
      <c r="C846" s="1"/>
      <c r="D846" s="1"/>
      <c r="E846" s="1"/>
      <c r="F846" s="1"/>
      <c r="G846" s="1"/>
    </row>
    <row r="847" spans="1:7" s="90" customFormat="1">
      <c r="A847" s="107"/>
      <c r="B847" s="18"/>
      <c r="C847" s="1"/>
      <c r="D847" s="1"/>
      <c r="E847" s="1"/>
      <c r="F847" s="1"/>
      <c r="G847" s="1"/>
    </row>
    <row r="848" spans="1:7" s="90" customFormat="1">
      <c r="A848" s="107"/>
      <c r="B848" s="18"/>
      <c r="C848" s="1"/>
      <c r="D848" s="1"/>
      <c r="E848" s="1"/>
      <c r="F848" s="1"/>
      <c r="G848" s="1"/>
    </row>
    <row r="849" spans="1:7" s="90" customFormat="1">
      <c r="A849" s="107"/>
      <c r="B849" s="18"/>
      <c r="C849" s="1"/>
      <c r="D849" s="1"/>
      <c r="E849" s="1"/>
      <c r="F849" s="1"/>
      <c r="G849" s="1"/>
    </row>
    <row r="850" spans="1:7" s="90" customFormat="1">
      <c r="A850" s="107"/>
      <c r="B850" s="18"/>
      <c r="C850" s="1"/>
      <c r="D850" s="1"/>
      <c r="E850" s="1"/>
      <c r="F850" s="1"/>
      <c r="G850" s="1"/>
    </row>
    <row r="851" spans="1:7" s="90" customFormat="1">
      <c r="A851" s="107"/>
      <c r="B851" s="18"/>
      <c r="C851" s="1"/>
      <c r="D851" s="1"/>
      <c r="E851" s="1"/>
      <c r="F851" s="1"/>
      <c r="G851" s="1"/>
    </row>
    <row r="852" spans="1:7" s="90" customFormat="1">
      <c r="A852" s="107"/>
      <c r="B852" s="18"/>
      <c r="C852" s="1"/>
      <c r="D852" s="1"/>
      <c r="E852" s="1"/>
      <c r="F852" s="1"/>
      <c r="G852" s="1"/>
    </row>
    <row r="853" spans="1:7" s="90" customFormat="1">
      <c r="A853" s="107"/>
      <c r="B853" s="18"/>
      <c r="C853" s="1"/>
      <c r="D853" s="1"/>
      <c r="E853" s="1"/>
      <c r="F853" s="1"/>
      <c r="G853" s="1"/>
    </row>
    <row r="854" spans="1:7" s="90" customFormat="1">
      <c r="A854" s="107"/>
      <c r="B854" s="18"/>
      <c r="C854" s="1"/>
      <c r="D854" s="1"/>
      <c r="E854" s="1"/>
      <c r="F854" s="1"/>
      <c r="G854" s="1"/>
    </row>
    <row r="855" spans="1:7" s="90" customFormat="1">
      <c r="A855" s="107"/>
      <c r="B855" s="18"/>
      <c r="C855" s="1"/>
      <c r="D855" s="1"/>
      <c r="E855" s="1"/>
      <c r="F855" s="1"/>
      <c r="G855" s="1"/>
    </row>
    <row r="856" spans="1:7" s="90" customFormat="1">
      <c r="A856" s="107"/>
      <c r="B856" s="18"/>
      <c r="C856" s="1"/>
      <c r="D856" s="1"/>
      <c r="E856" s="1"/>
      <c r="F856" s="1"/>
      <c r="G856" s="1"/>
    </row>
    <row r="857" spans="1:7" s="90" customFormat="1">
      <c r="A857" s="107"/>
      <c r="B857" s="18"/>
      <c r="C857" s="1"/>
      <c r="D857" s="1"/>
      <c r="E857" s="1"/>
      <c r="F857" s="1"/>
      <c r="G857" s="1"/>
    </row>
    <row r="858" spans="1:7" s="90" customFormat="1">
      <c r="A858" s="107"/>
      <c r="B858" s="18"/>
      <c r="C858" s="1"/>
      <c r="D858" s="1"/>
      <c r="E858" s="1"/>
      <c r="F858" s="1"/>
      <c r="G858" s="1"/>
    </row>
    <row r="859" spans="1:7" s="90" customFormat="1">
      <c r="A859" s="107"/>
      <c r="B859" s="18"/>
      <c r="C859" s="1"/>
      <c r="D859" s="1"/>
      <c r="E859" s="1"/>
      <c r="F859" s="1"/>
      <c r="G859" s="1"/>
    </row>
    <row r="860" spans="1:7" s="90" customFormat="1">
      <c r="A860" s="107"/>
      <c r="B860" s="18"/>
      <c r="C860" s="1"/>
      <c r="D860" s="1"/>
      <c r="E860" s="1"/>
      <c r="F860" s="1"/>
      <c r="G860" s="1"/>
    </row>
    <row r="861" spans="1:7" s="90" customFormat="1">
      <c r="A861" s="107"/>
      <c r="B861" s="18"/>
      <c r="C861" s="1"/>
      <c r="D861" s="1"/>
      <c r="E861" s="1"/>
      <c r="F861" s="1"/>
      <c r="G861" s="1"/>
    </row>
    <row r="862" spans="1:7" s="90" customFormat="1">
      <c r="A862" s="107"/>
      <c r="B862" s="18"/>
      <c r="C862" s="1"/>
      <c r="D862" s="1"/>
      <c r="E862" s="1"/>
      <c r="F862" s="1"/>
      <c r="G862" s="1"/>
    </row>
    <row r="863" spans="1:7" s="90" customFormat="1">
      <c r="A863" s="107"/>
      <c r="B863" s="18"/>
      <c r="C863" s="1"/>
      <c r="D863" s="1"/>
      <c r="E863" s="1"/>
      <c r="F863" s="1"/>
      <c r="G863" s="1"/>
    </row>
    <row r="864" spans="1:7" s="90" customFormat="1">
      <c r="A864" s="107"/>
      <c r="B864" s="18"/>
      <c r="C864" s="1"/>
      <c r="D864" s="1"/>
      <c r="E864" s="1"/>
      <c r="F864" s="1"/>
      <c r="G864" s="1"/>
    </row>
    <row r="865" spans="1:7" s="90" customFormat="1">
      <c r="A865" s="107"/>
      <c r="B865" s="18"/>
      <c r="C865" s="1"/>
      <c r="D865" s="1"/>
      <c r="E865" s="1"/>
      <c r="F865" s="1"/>
      <c r="G865" s="1"/>
    </row>
    <row r="866" spans="1:7" s="90" customFormat="1">
      <c r="A866" s="107"/>
      <c r="B866" s="18"/>
      <c r="C866" s="1"/>
      <c r="D866" s="1"/>
      <c r="E866" s="1"/>
      <c r="F866" s="1"/>
      <c r="G866" s="1"/>
    </row>
    <row r="867" spans="1:7" s="90" customFormat="1">
      <c r="A867" s="107"/>
      <c r="B867" s="18"/>
      <c r="C867" s="1"/>
      <c r="D867" s="1"/>
      <c r="E867" s="1"/>
      <c r="F867" s="1"/>
      <c r="G867" s="1"/>
    </row>
    <row r="868" spans="1:7" s="90" customFormat="1">
      <c r="A868" s="107"/>
      <c r="B868" s="18"/>
      <c r="C868" s="1"/>
      <c r="D868" s="1"/>
      <c r="E868" s="1"/>
      <c r="F868" s="1"/>
      <c r="G868" s="1"/>
    </row>
    <row r="869" spans="1:7" s="90" customFormat="1">
      <c r="A869" s="107"/>
      <c r="B869" s="18"/>
      <c r="C869" s="1"/>
      <c r="D869" s="1"/>
      <c r="E869" s="1"/>
      <c r="F869" s="1"/>
      <c r="G869" s="1"/>
    </row>
    <row r="870" spans="1:7" s="90" customFormat="1">
      <c r="A870" s="107"/>
      <c r="B870" s="18"/>
      <c r="C870" s="1"/>
      <c r="D870" s="1"/>
      <c r="E870" s="1"/>
      <c r="F870" s="1"/>
      <c r="G870" s="1"/>
    </row>
    <row r="871" spans="1:7" s="90" customFormat="1">
      <c r="A871" s="107"/>
      <c r="B871" s="18"/>
      <c r="C871" s="1"/>
      <c r="D871" s="1"/>
      <c r="E871" s="1"/>
      <c r="F871" s="1"/>
      <c r="G871" s="1"/>
    </row>
    <row r="872" spans="1:7" s="90" customFormat="1">
      <c r="A872" s="107"/>
      <c r="B872" s="18"/>
      <c r="C872" s="1"/>
      <c r="D872" s="1"/>
      <c r="E872" s="1"/>
      <c r="F872" s="1"/>
      <c r="G872" s="1"/>
    </row>
    <row r="873" spans="1:7" s="90" customFormat="1">
      <c r="A873" s="107"/>
      <c r="B873" s="18"/>
      <c r="C873" s="1"/>
      <c r="D873" s="1"/>
      <c r="E873" s="1"/>
      <c r="F873" s="1"/>
      <c r="G873" s="1"/>
    </row>
    <row r="874" spans="1:7" s="90" customFormat="1">
      <c r="A874" s="107"/>
      <c r="B874" s="18"/>
      <c r="C874" s="1"/>
      <c r="D874" s="1"/>
      <c r="E874" s="1"/>
      <c r="F874" s="1"/>
      <c r="G874" s="1"/>
    </row>
    <row r="875" spans="1:7" s="90" customFormat="1">
      <c r="A875" s="107"/>
      <c r="B875" s="18"/>
      <c r="C875" s="1"/>
      <c r="D875" s="1"/>
      <c r="E875" s="1"/>
      <c r="F875" s="1"/>
      <c r="G875" s="1"/>
    </row>
    <row r="876" spans="1:7" s="90" customFormat="1">
      <c r="A876" s="107"/>
      <c r="B876" s="18"/>
      <c r="C876" s="1"/>
      <c r="D876" s="1"/>
      <c r="E876" s="1"/>
      <c r="F876" s="1"/>
      <c r="G876" s="1"/>
    </row>
    <row r="877" spans="1:7" s="90" customFormat="1">
      <c r="A877" s="107"/>
      <c r="B877" s="18"/>
      <c r="C877" s="1"/>
      <c r="D877" s="1"/>
      <c r="E877" s="1"/>
      <c r="F877" s="1"/>
      <c r="G877" s="1"/>
    </row>
    <row r="878" spans="1:7" s="90" customFormat="1">
      <c r="A878" s="107"/>
      <c r="B878" s="18"/>
      <c r="C878" s="1"/>
      <c r="D878" s="1"/>
      <c r="E878" s="1"/>
      <c r="F878" s="1"/>
      <c r="G878" s="1"/>
    </row>
    <row r="879" spans="1:7" s="90" customFormat="1">
      <c r="A879" s="107"/>
      <c r="B879" s="18"/>
      <c r="C879" s="1"/>
      <c r="D879" s="1"/>
      <c r="E879" s="1"/>
      <c r="F879" s="1"/>
      <c r="G879" s="1"/>
    </row>
    <row r="880" spans="1:7" s="90" customFormat="1">
      <c r="A880" s="107"/>
      <c r="B880" s="18"/>
      <c r="C880" s="1"/>
      <c r="D880" s="1"/>
      <c r="E880" s="1"/>
      <c r="F880" s="1"/>
      <c r="G880" s="1"/>
    </row>
    <row r="881" spans="1:7" s="90" customFormat="1">
      <c r="A881" s="107"/>
      <c r="B881" s="18"/>
      <c r="C881" s="1"/>
      <c r="D881" s="1"/>
      <c r="E881" s="1"/>
      <c r="F881" s="1"/>
      <c r="G881" s="1"/>
    </row>
    <row r="882" spans="1:7" s="90" customFormat="1">
      <c r="A882" s="107"/>
      <c r="B882" s="18"/>
      <c r="C882" s="1"/>
      <c r="D882" s="1"/>
      <c r="E882" s="1"/>
      <c r="F882" s="1"/>
      <c r="G882" s="1"/>
    </row>
    <row r="883" spans="1:7" s="90" customFormat="1">
      <c r="A883" s="107"/>
      <c r="B883" s="18"/>
      <c r="C883" s="1"/>
      <c r="D883" s="1"/>
      <c r="E883" s="1"/>
      <c r="F883" s="1"/>
      <c r="G883" s="1"/>
    </row>
    <row r="884" spans="1:7" s="90" customFormat="1">
      <c r="A884" s="107"/>
      <c r="B884" s="18"/>
      <c r="C884" s="1"/>
      <c r="D884" s="1"/>
      <c r="E884" s="1"/>
      <c r="F884" s="1"/>
      <c r="G884" s="1"/>
    </row>
    <row r="885" spans="1:7" s="90" customFormat="1">
      <c r="A885" s="107"/>
      <c r="B885" s="18"/>
      <c r="C885" s="1"/>
      <c r="D885" s="1"/>
      <c r="E885" s="1"/>
      <c r="F885" s="1"/>
      <c r="G885" s="1"/>
    </row>
    <row r="886" spans="1:7" s="90" customFormat="1">
      <c r="A886" s="107"/>
      <c r="B886" s="18"/>
      <c r="C886" s="1"/>
      <c r="D886" s="1"/>
      <c r="E886" s="1"/>
      <c r="F886" s="1"/>
      <c r="G886" s="1"/>
    </row>
    <row r="887" spans="1:7" s="90" customFormat="1">
      <c r="A887" s="107"/>
      <c r="B887" s="18"/>
      <c r="C887" s="1"/>
      <c r="D887" s="1"/>
      <c r="E887" s="1"/>
      <c r="F887" s="1"/>
      <c r="G887" s="1"/>
    </row>
    <row r="888" spans="1:7" s="90" customFormat="1">
      <c r="A888" s="107"/>
      <c r="B888" s="18"/>
      <c r="C888" s="1"/>
      <c r="D888" s="1"/>
      <c r="E888" s="1"/>
      <c r="F888" s="1"/>
      <c r="G888" s="1"/>
    </row>
    <row r="889" spans="1:7" s="90" customFormat="1">
      <c r="A889" s="107"/>
      <c r="B889" s="18"/>
      <c r="C889" s="1"/>
      <c r="D889" s="1"/>
      <c r="E889" s="1"/>
      <c r="F889" s="1"/>
      <c r="G889" s="1"/>
    </row>
    <row r="890" spans="1:7" s="90" customFormat="1">
      <c r="A890" s="107"/>
      <c r="B890" s="18"/>
      <c r="C890" s="1"/>
      <c r="D890" s="1"/>
      <c r="E890" s="1"/>
      <c r="F890" s="1"/>
      <c r="G890" s="1"/>
    </row>
    <row r="891" spans="1:7" s="90" customFormat="1">
      <c r="A891" s="107"/>
      <c r="B891" s="18"/>
      <c r="C891" s="1"/>
      <c r="D891" s="1"/>
      <c r="E891" s="1"/>
      <c r="F891" s="1"/>
      <c r="G891" s="1"/>
    </row>
    <row r="892" spans="1:7" s="90" customFormat="1">
      <c r="A892" s="107"/>
      <c r="B892" s="18"/>
      <c r="C892" s="1"/>
      <c r="D892" s="1"/>
      <c r="E892" s="1"/>
      <c r="F892" s="1"/>
      <c r="G892" s="1"/>
    </row>
    <row r="893" spans="1:7" s="90" customFormat="1">
      <c r="A893" s="107"/>
      <c r="B893" s="18"/>
      <c r="C893" s="1"/>
      <c r="D893" s="1"/>
      <c r="E893" s="1"/>
      <c r="F893" s="1"/>
      <c r="G893" s="1"/>
    </row>
    <row r="894" spans="1:7" s="90" customFormat="1">
      <c r="A894" s="107"/>
      <c r="B894" s="18"/>
      <c r="C894" s="1"/>
      <c r="D894" s="1"/>
      <c r="E894" s="1"/>
      <c r="F894" s="1"/>
      <c r="G894" s="1"/>
    </row>
    <row r="895" spans="1:7" s="90" customFormat="1">
      <c r="A895" s="107"/>
      <c r="B895" s="18"/>
      <c r="C895" s="1"/>
      <c r="D895" s="1"/>
      <c r="E895" s="1"/>
      <c r="F895" s="1"/>
      <c r="G895" s="1"/>
    </row>
    <row r="896" spans="1:7" s="90" customFormat="1">
      <c r="A896" s="107"/>
      <c r="B896" s="18"/>
      <c r="C896" s="1"/>
      <c r="D896" s="1"/>
      <c r="E896" s="1"/>
      <c r="F896" s="1"/>
      <c r="G896" s="1"/>
    </row>
    <row r="897" spans="1:7" s="90" customFormat="1">
      <c r="A897" s="107"/>
      <c r="B897" s="18"/>
      <c r="C897" s="1"/>
      <c r="D897" s="1"/>
      <c r="E897" s="1"/>
      <c r="F897" s="1"/>
      <c r="G897" s="1"/>
    </row>
    <row r="898" spans="1:7" s="90" customFormat="1">
      <c r="A898" s="107"/>
      <c r="B898" s="18"/>
      <c r="C898" s="1"/>
      <c r="D898" s="1"/>
      <c r="E898" s="1"/>
      <c r="F898" s="1"/>
      <c r="G898" s="1"/>
    </row>
    <row r="899" spans="1:7" s="90" customFormat="1">
      <c r="A899" s="107"/>
      <c r="B899" s="18"/>
      <c r="C899" s="1"/>
      <c r="D899" s="1"/>
      <c r="E899" s="1"/>
      <c r="F899" s="1"/>
      <c r="G899" s="1"/>
    </row>
    <row r="900" spans="1:7" s="90" customFormat="1">
      <c r="A900" s="107"/>
      <c r="B900" s="18"/>
      <c r="C900" s="1"/>
      <c r="D900" s="1"/>
      <c r="E900" s="1"/>
      <c r="F900" s="1"/>
      <c r="G900" s="1"/>
    </row>
    <row r="901" spans="1:7" s="90" customFormat="1">
      <c r="A901" s="107"/>
      <c r="B901" s="18"/>
      <c r="C901" s="1"/>
      <c r="D901" s="1"/>
      <c r="E901" s="1"/>
      <c r="F901" s="1"/>
      <c r="G901" s="1"/>
    </row>
    <row r="902" spans="1:7" s="90" customFormat="1">
      <c r="A902" s="107"/>
      <c r="B902" s="18"/>
      <c r="C902" s="1"/>
      <c r="D902" s="1"/>
      <c r="E902" s="1"/>
      <c r="F902" s="1"/>
      <c r="G902" s="1"/>
    </row>
    <row r="903" spans="1:7" s="90" customFormat="1">
      <c r="A903" s="107"/>
      <c r="B903" s="18"/>
      <c r="C903" s="1"/>
      <c r="D903" s="1"/>
      <c r="E903" s="1"/>
      <c r="F903" s="1"/>
      <c r="G903" s="1"/>
    </row>
    <row r="904" spans="1:7" s="90" customFormat="1">
      <c r="A904" s="107"/>
      <c r="B904" s="18"/>
      <c r="C904" s="1"/>
      <c r="D904" s="1"/>
      <c r="E904" s="1"/>
      <c r="F904" s="1"/>
      <c r="G904" s="1"/>
    </row>
    <row r="905" spans="1:7" s="90" customFormat="1">
      <c r="A905" s="107"/>
      <c r="B905" s="18"/>
      <c r="C905" s="1"/>
      <c r="D905" s="1"/>
      <c r="E905" s="1"/>
      <c r="F905" s="1"/>
      <c r="G905" s="1"/>
    </row>
    <row r="906" spans="1:7" s="90" customFormat="1">
      <c r="A906" s="107"/>
      <c r="B906" s="18"/>
      <c r="C906" s="1"/>
      <c r="D906" s="1"/>
      <c r="E906" s="1"/>
      <c r="F906" s="1"/>
      <c r="G906" s="1"/>
    </row>
    <row r="907" spans="1:7" s="90" customFormat="1">
      <c r="A907" s="107"/>
      <c r="B907" s="18"/>
      <c r="C907" s="1"/>
      <c r="D907" s="1"/>
      <c r="E907" s="1"/>
      <c r="F907" s="1"/>
      <c r="G907" s="1"/>
    </row>
    <row r="908" spans="1:7" s="90" customFormat="1">
      <c r="A908" s="107"/>
      <c r="B908" s="18"/>
      <c r="C908" s="1"/>
      <c r="D908" s="1"/>
      <c r="E908" s="1"/>
      <c r="F908" s="1"/>
      <c r="G908" s="1"/>
    </row>
    <row r="909" spans="1:7" s="90" customFormat="1">
      <c r="A909" s="107"/>
      <c r="B909" s="18"/>
      <c r="C909" s="1"/>
      <c r="D909" s="1"/>
      <c r="E909" s="1"/>
      <c r="F909" s="1"/>
      <c r="G909" s="1"/>
    </row>
    <row r="910" spans="1:7" s="90" customFormat="1">
      <c r="A910" s="107"/>
      <c r="B910" s="18"/>
      <c r="C910" s="1"/>
      <c r="D910" s="1"/>
      <c r="E910" s="1"/>
      <c r="F910" s="1"/>
      <c r="G910" s="1"/>
    </row>
    <row r="911" spans="1:7" s="90" customFormat="1">
      <c r="A911" s="107"/>
      <c r="B911" s="18"/>
      <c r="C911" s="1"/>
      <c r="D911" s="1"/>
      <c r="E911" s="1"/>
      <c r="F911" s="1"/>
      <c r="G911" s="1"/>
    </row>
    <row r="912" spans="1:7" s="90" customFormat="1">
      <c r="A912" s="107"/>
      <c r="B912" s="18"/>
      <c r="C912" s="1"/>
      <c r="D912" s="1"/>
      <c r="E912" s="1"/>
      <c r="F912" s="1"/>
      <c r="G912" s="1"/>
    </row>
    <row r="913" spans="1:7" s="90" customFormat="1">
      <c r="A913" s="107"/>
      <c r="B913" s="18"/>
      <c r="C913" s="1"/>
      <c r="D913" s="1"/>
      <c r="E913" s="1"/>
      <c r="F913" s="1"/>
      <c r="G913" s="1"/>
    </row>
    <row r="914" spans="1:7" s="90" customFormat="1">
      <c r="A914" s="107"/>
      <c r="B914" s="18"/>
      <c r="C914" s="1"/>
      <c r="D914" s="1"/>
      <c r="E914" s="1"/>
      <c r="F914" s="1"/>
      <c r="G914" s="1"/>
    </row>
    <row r="915" spans="1:7" s="90" customFormat="1">
      <c r="A915" s="107"/>
      <c r="B915" s="18"/>
      <c r="C915" s="1"/>
      <c r="D915" s="1"/>
      <c r="E915" s="1"/>
      <c r="F915" s="1"/>
      <c r="G915" s="1"/>
    </row>
    <row r="916" spans="1:7" s="90" customFormat="1">
      <c r="A916" s="107"/>
      <c r="B916" s="18"/>
      <c r="C916" s="1"/>
      <c r="D916" s="1"/>
      <c r="E916" s="1"/>
      <c r="F916" s="1"/>
      <c r="G916" s="1"/>
    </row>
    <row r="917" spans="1:7" s="90" customFormat="1">
      <c r="A917" s="107"/>
      <c r="B917" s="18"/>
      <c r="C917" s="1"/>
      <c r="D917" s="1"/>
      <c r="E917" s="1"/>
      <c r="F917" s="1"/>
      <c r="G917" s="1"/>
    </row>
    <row r="918" spans="1:7" s="90" customFormat="1">
      <c r="A918" s="107"/>
      <c r="B918" s="18"/>
      <c r="C918" s="1"/>
      <c r="D918" s="1"/>
      <c r="E918" s="1"/>
      <c r="F918" s="1"/>
      <c r="G918" s="1"/>
    </row>
    <row r="919" spans="1:7" s="90" customFormat="1">
      <c r="A919" s="107"/>
      <c r="B919" s="18"/>
      <c r="C919" s="1"/>
      <c r="D919" s="1"/>
      <c r="E919" s="1"/>
      <c r="F919" s="1"/>
      <c r="G919" s="1"/>
    </row>
    <row r="920" spans="1:7" s="90" customFormat="1">
      <c r="A920" s="107"/>
      <c r="B920" s="18"/>
      <c r="C920" s="1"/>
      <c r="D920" s="1"/>
      <c r="E920" s="1"/>
      <c r="F920" s="1"/>
      <c r="G920" s="1"/>
    </row>
    <row r="921" spans="1:7" s="90" customFormat="1">
      <c r="A921" s="107"/>
      <c r="B921" s="18"/>
      <c r="C921" s="1"/>
      <c r="D921" s="1"/>
      <c r="E921" s="1"/>
      <c r="F921" s="1"/>
      <c r="G921" s="1"/>
    </row>
    <row r="922" spans="1:7" s="90" customFormat="1">
      <c r="A922" s="107"/>
      <c r="B922" s="18"/>
      <c r="C922" s="1"/>
      <c r="D922" s="1"/>
      <c r="E922" s="1"/>
      <c r="F922" s="1"/>
      <c r="G922" s="1"/>
    </row>
    <row r="923" spans="1:7" s="90" customFormat="1">
      <c r="A923" s="107"/>
      <c r="B923" s="18"/>
      <c r="C923" s="1"/>
      <c r="D923" s="1"/>
      <c r="E923" s="1"/>
      <c r="F923" s="1"/>
      <c r="G923" s="1"/>
    </row>
    <row r="924" spans="1:7" s="90" customFormat="1">
      <c r="A924" s="107"/>
      <c r="B924" s="18"/>
      <c r="C924" s="1"/>
      <c r="D924" s="1"/>
      <c r="E924" s="1"/>
      <c r="F924" s="1"/>
      <c r="G924" s="1"/>
    </row>
    <row r="925" spans="1:7" s="90" customFormat="1">
      <c r="A925" s="107"/>
      <c r="B925" s="18"/>
      <c r="C925" s="1"/>
      <c r="D925" s="1"/>
      <c r="E925" s="1"/>
      <c r="F925" s="1"/>
      <c r="G925" s="1"/>
    </row>
    <row r="926" spans="1:7" s="90" customFormat="1">
      <c r="A926" s="107"/>
      <c r="B926" s="18"/>
      <c r="C926" s="1"/>
      <c r="D926" s="1"/>
      <c r="E926" s="1"/>
      <c r="F926" s="1"/>
      <c r="G926" s="1"/>
    </row>
    <row r="927" spans="1:7" s="90" customFormat="1">
      <c r="A927" s="107"/>
      <c r="B927" s="18"/>
      <c r="C927" s="1"/>
      <c r="D927" s="1"/>
      <c r="E927" s="1"/>
      <c r="F927" s="1"/>
      <c r="G927" s="1"/>
    </row>
    <row r="928" spans="1:7" s="90" customFormat="1">
      <c r="A928" s="107"/>
      <c r="B928" s="18"/>
      <c r="C928" s="1"/>
      <c r="D928" s="1"/>
      <c r="E928" s="1"/>
      <c r="F928" s="1"/>
      <c r="G928" s="1"/>
    </row>
    <row r="929" spans="1:7" s="90" customFormat="1">
      <c r="A929" s="107"/>
      <c r="B929" s="18"/>
      <c r="C929" s="1"/>
      <c r="D929" s="1"/>
      <c r="E929" s="1"/>
      <c r="F929" s="1"/>
      <c r="G929" s="1"/>
    </row>
    <row r="930" spans="1:7" s="90" customFormat="1">
      <c r="A930" s="107"/>
      <c r="B930" s="18"/>
      <c r="C930" s="1"/>
      <c r="D930" s="1"/>
      <c r="E930" s="1"/>
      <c r="F930" s="1"/>
      <c r="G930" s="1"/>
    </row>
    <row r="931" spans="1:7" s="90" customFormat="1">
      <c r="A931" s="107"/>
      <c r="B931" s="18"/>
      <c r="C931" s="1"/>
      <c r="D931" s="1"/>
      <c r="E931" s="1"/>
      <c r="F931" s="1"/>
      <c r="G931" s="1"/>
    </row>
    <row r="932" spans="1:7" s="90" customFormat="1">
      <c r="A932" s="107"/>
      <c r="B932" s="18"/>
      <c r="C932" s="1"/>
      <c r="D932" s="1"/>
      <c r="E932" s="1"/>
      <c r="F932" s="1"/>
      <c r="G932" s="1"/>
    </row>
    <row r="933" spans="1:7" s="90" customFormat="1">
      <c r="A933" s="107"/>
      <c r="B933" s="18"/>
      <c r="C933" s="1"/>
      <c r="D933" s="1"/>
      <c r="E933" s="1"/>
      <c r="F933" s="1"/>
      <c r="G933" s="1"/>
    </row>
    <row r="934" spans="1:7" s="90" customFormat="1">
      <c r="A934" s="107"/>
      <c r="B934" s="18"/>
      <c r="C934" s="1"/>
      <c r="D934" s="1"/>
      <c r="E934" s="1"/>
      <c r="F934" s="1"/>
      <c r="G934" s="1"/>
    </row>
    <row r="935" spans="1:7" s="90" customFormat="1">
      <c r="A935" s="107"/>
      <c r="B935" s="18"/>
      <c r="C935" s="1"/>
      <c r="D935" s="1"/>
      <c r="E935" s="1"/>
      <c r="F935" s="1"/>
      <c r="G935" s="1"/>
    </row>
    <row r="936" spans="1:7" s="90" customFormat="1">
      <c r="A936" s="107"/>
      <c r="B936" s="18"/>
      <c r="C936" s="1"/>
      <c r="D936" s="1"/>
      <c r="E936" s="1"/>
      <c r="F936" s="1"/>
      <c r="G936" s="1"/>
    </row>
    <row r="937" spans="1:7" s="90" customFormat="1">
      <c r="A937" s="107"/>
      <c r="B937" s="18"/>
      <c r="C937" s="1"/>
      <c r="D937" s="1"/>
      <c r="E937" s="1"/>
      <c r="F937" s="1"/>
      <c r="G937" s="1"/>
    </row>
    <row r="938" spans="1:7" s="90" customFormat="1">
      <c r="A938" s="107"/>
      <c r="B938" s="18"/>
      <c r="C938" s="1"/>
      <c r="D938" s="1"/>
      <c r="E938" s="1"/>
      <c r="F938" s="1"/>
      <c r="G938" s="1"/>
    </row>
    <row r="939" spans="1:7" s="90" customFormat="1">
      <c r="A939" s="107"/>
      <c r="B939" s="18"/>
      <c r="C939" s="1"/>
      <c r="D939" s="1"/>
      <c r="E939" s="1"/>
      <c r="F939" s="1"/>
      <c r="G939" s="1"/>
    </row>
    <row r="940" spans="1:7" s="90" customFormat="1">
      <c r="A940" s="107"/>
      <c r="B940" s="18"/>
      <c r="C940" s="1"/>
      <c r="D940" s="1"/>
      <c r="E940" s="1"/>
      <c r="F940" s="1"/>
      <c r="G940" s="1"/>
    </row>
    <row r="941" spans="1:7" s="90" customFormat="1">
      <c r="A941" s="107"/>
      <c r="B941" s="18"/>
      <c r="C941" s="1"/>
      <c r="D941" s="1"/>
      <c r="E941" s="1"/>
      <c r="F941" s="1"/>
      <c r="G941" s="1"/>
    </row>
    <row r="942" spans="1:7" s="90" customFormat="1">
      <c r="A942" s="107"/>
      <c r="B942" s="18"/>
      <c r="C942" s="1"/>
      <c r="D942" s="1"/>
      <c r="E942" s="1"/>
      <c r="F942" s="1"/>
      <c r="G942" s="1"/>
    </row>
    <row r="943" spans="1:7" s="90" customFormat="1">
      <c r="A943" s="107"/>
      <c r="B943" s="18"/>
      <c r="C943" s="1"/>
      <c r="D943" s="1"/>
      <c r="E943" s="1"/>
      <c r="F943" s="1"/>
      <c r="G943" s="1"/>
    </row>
    <row r="944" spans="1:7" s="90" customFormat="1">
      <c r="A944" s="107"/>
      <c r="B944" s="18"/>
      <c r="C944" s="1"/>
      <c r="D944" s="1"/>
      <c r="E944" s="1"/>
      <c r="F944" s="1"/>
      <c r="G944" s="1"/>
    </row>
    <row r="945" spans="1:7" s="90" customFormat="1">
      <c r="A945" s="107"/>
      <c r="B945" s="18"/>
      <c r="C945" s="1"/>
      <c r="D945" s="1"/>
      <c r="E945" s="1"/>
      <c r="F945" s="1"/>
      <c r="G945" s="1"/>
    </row>
    <row r="946" spans="1:7" s="90" customFormat="1">
      <c r="A946" s="107"/>
      <c r="B946" s="18"/>
      <c r="C946" s="1"/>
      <c r="D946" s="1"/>
      <c r="E946" s="1"/>
      <c r="F946" s="1"/>
      <c r="G946" s="1"/>
    </row>
    <row r="947" spans="1:7" s="90" customFormat="1">
      <c r="A947" s="107"/>
      <c r="B947" s="18"/>
      <c r="C947" s="1"/>
      <c r="D947" s="1"/>
      <c r="E947" s="1"/>
      <c r="F947" s="1"/>
      <c r="G947" s="1"/>
    </row>
    <row r="948" spans="1:7" s="90" customFormat="1">
      <c r="A948" s="107"/>
      <c r="B948" s="18"/>
      <c r="C948" s="1"/>
      <c r="D948" s="1"/>
      <c r="E948" s="1"/>
      <c r="F948" s="1"/>
      <c r="G948" s="1"/>
    </row>
    <row r="949" spans="1:7" s="90" customFormat="1">
      <c r="A949" s="107"/>
      <c r="B949" s="18"/>
      <c r="C949" s="1"/>
      <c r="D949" s="1"/>
      <c r="E949" s="1"/>
      <c r="F949" s="1"/>
      <c r="G949" s="1"/>
    </row>
    <row r="950" spans="1:7" s="90" customFormat="1">
      <c r="A950" s="107"/>
      <c r="B950" s="18"/>
      <c r="C950" s="1"/>
      <c r="D950" s="1"/>
      <c r="E950" s="1"/>
      <c r="F950" s="1"/>
      <c r="G950" s="1"/>
    </row>
    <row r="951" spans="1:7" s="90" customFormat="1">
      <c r="A951" s="107"/>
      <c r="B951" s="18"/>
      <c r="C951" s="1"/>
      <c r="D951" s="1"/>
      <c r="E951" s="1"/>
      <c r="F951" s="1"/>
      <c r="G951" s="1"/>
    </row>
    <row r="952" spans="1:7" s="90" customFormat="1">
      <c r="A952" s="107"/>
      <c r="B952" s="18"/>
      <c r="C952" s="1"/>
      <c r="D952" s="1"/>
      <c r="E952" s="1"/>
      <c r="F952" s="1"/>
      <c r="G952" s="1"/>
    </row>
    <row r="953" spans="1:7" s="90" customFormat="1">
      <c r="A953" s="107"/>
      <c r="B953" s="18"/>
      <c r="C953" s="1"/>
      <c r="D953" s="1"/>
      <c r="E953" s="1"/>
      <c r="F953" s="1"/>
      <c r="G953" s="1"/>
    </row>
    <row r="954" spans="1:7" s="90" customFormat="1">
      <c r="A954" s="107"/>
      <c r="B954" s="18"/>
      <c r="C954" s="1"/>
      <c r="D954" s="1"/>
      <c r="E954" s="1"/>
      <c r="F954" s="1"/>
      <c r="G954" s="1"/>
    </row>
    <row r="955" spans="1:7" s="90" customFormat="1">
      <c r="A955" s="107"/>
      <c r="B955" s="18"/>
      <c r="C955" s="1"/>
      <c r="D955" s="1"/>
      <c r="E955" s="1"/>
      <c r="F955" s="1"/>
      <c r="G955" s="1"/>
    </row>
    <row r="956" spans="1:7" s="90" customFormat="1">
      <c r="A956" s="107"/>
      <c r="B956" s="18"/>
      <c r="C956" s="1"/>
      <c r="D956" s="1"/>
      <c r="E956" s="1"/>
      <c r="F956" s="1"/>
      <c r="G956" s="1"/>
    </row>
    <row r="957" spans="1:7" s="90" customFormat="1">
      <c r="A957" s="107"/>
      <c r="B957" s="18"/>
      <c r="C957" s="1"/>
      <c r="D957" s="1"/>
      <c r="E957" s="1"/>
      <c r="F957" s="1"/>
      <c r="G957" s="1"/>
    </row>
    <row r="958" spans="1:7" s="90" customFormat="1">
      <c r="A958" s="107"/>
      <c r="B958" s="18"/>
      <c r="C958" s="1"/>
      <c r="D958" s="1"/>
      <c r="E958" s="1"/>
      <c r="F958" s="1"/>
      <c r="G958" s="1"/>
    </row>
    <row r="959" spans="1:7" s="90" customFormat="1">
      <c r="A959" s="107"/>
      <c r="B959" s="18"/>
      <c r="C959" s="1"/>
      <c r="D959" s="1"/>
      <c r="E959" s="1"/>
      <c r="F959" s="1"/>
      <c r="G959" s="1"/>
    </row>
    <row r="960" spans="1:7" s="90" customFormat="1">
      <c r="A960" s="107"/>
      <c r="B960" s="18"/>
      <c r="C960" s="1"/>
      <c r="D960" s="1"/>
      <c r="E960" s="1"/>
      <c r="F960" s="1"/>
      <c r="G960" s="1"/>
    </row>
    <row r="961" spans="1:7" s="90" customFormat="1">
      <c r="A961" s="107"/>
      <c r="B961" s="18"/>
      <c r="C961" s="1"/>
      <c r="D961" s="1"/>
      <c r="E961" s="1"/>
      <c r="F961" s="1"/>
      <c r="G961" s="1"/>
    </row>
    <row r="962" spans="1:7" s="90" customFormat="1">
      <c r="A962" s="107"/>
      <c r="B962" s="18"/>
      <c r="C962" s="1"/>
      <c r="D962" s="1"/>
      <c r="E962" s="1"/>
      <c r="F962" s="1"/>
      <c r="G962" s="1"/>
    </row>
    <row r="963" spans="1:7" s="90" customFormat="1">
      <c r="A963" s="107"/>
      <c r="B963" s="18"/>
      <c r="C963" s="1"/>
      <c r="D963" s="1"/>
      <c r="E963" s="1"/>
      <c r="F963" s="1"/>
      <c r="G963" s="1"/>
    </row>
    <row r="964" spans="1:7" s="90" customFormat="1">
      <c r="A964" s="107"/>
      <c r="B964" s="18"/>
      <c r="C964" s="1"/>
      <c r="D964" s="1"/>
      <c r="E964" s="1"/>
      <c r="F964" s="1"/>
      <c r="G964" s="1"/>
    </row>
    <row r="965" spans="1:7" s="90" customFormat="1">
      <c r="A965" s="107"/>
      <c r="B965" s="18"/>
      <c r="C965" s="1"/>
      <c r="D965" s="1"/>
      <c r="E965" s="1"/>
      <c r="F965" s="1"/>
      <c r="G965" s="1"/>
    </row>
    <row r="966" spans="1:7" s="90" customFormat="1">
      <c r="A966" s="107"/>
      <c r="B966" s="18"/>
      <c r="C966" s="1"/>
      <c r="D966" s="1"/>
      <c r="E966" s="1"/>
      <c r="F966" s="1"/>
      <c r="G966" s="1"/>
    </row>
    <row r="967" spans="1:7" s="90" customFormat="1">
      <c r="A967" s="107"/>
      <c r="B967" s="18"/>
      <c r="C967" s="1"/>
      <c r="D967" s="1"/>
      <c r="E967" s="1"/>
      <c r="F967" s="1"/>
      <c r="G967" s="1"/>
    </row>
    <row r="968" spans="1:7" s="90" customFormat="1">
      <c r="A968" s="107"/>
      <c r="B968" s="18"/>
      <c r="C968" s="1"/>
      <c r="D968" s="1"/>
      <c r="E968" s="1"/>
      <c r="F968" s="1"/>
      <c r="G968" s="1"/>
    </row>
    <row r="969" spans="1:7" s="90" customFormat="1">
      <c r="A969" s="107"/>
      <c r="B969" s="18"/>
      <c r="C969" s="1"/>
      <c r="D969" s="1"/>
      <c r="E969" s="1"/>
      <c r="F969" s="1"/>
      <c r="G969" s="1"/>
    </row>
    <row r="970" spans="1:7" s="90" customFormat="1">
      <c r="A970" s="107"/>
      <c r="B970" s="18"/>
      <c r="C970" s="1"/>
      <c r="D970" s="1"/>
      <c r="E970" s="1"/>
      <c r="F970" s="1"/>
      <c r="G970" s="1"/>
    </row>
    <row r="971" spans="1:7" s="90" customFormat="1">
      <c r="A971" s="107"/>
      <c r="B971" s="18"/>
      <c r="C971" s="1"/>
      <c r="D971" s="1"/>
      <c r="E971" s="1"/>
      <c r="F971" s="1"/>
      <c r="G971" s="1"/>
    </row>
    <row r="972" spans="1:7" s="90" customFormat="1">
      <c r="A972" s="107"/>
      <c r="B972" s="18"/>
      <c r="C972" s="1"/>
      <c r="D972" s="1"/>
      <c r="E972" s="1"/>
      <c r="F972" s="1"/>
      <c r="G972" s="1"/>
    </row>
    <row r="973" spans="1:7" s="90" customFormat="1">
      <c r="A973" s="107"/>
      <c r="B973" s="18"/>
      <c r="C973" s="1"/>
      <c r="D973" s="1"/>
      <c r="E973" s="1"/>
      <c r="F973" s="1"/>
      <c r="G973" s="1"/>
    </row>
    <row r="974" spans="1:7" s="90" customFormat="1">
      <c r="A974" s="107"/>
      <c r="B974" s="18"/>
      <c r="C974" s="1"/>
      <c r="D974" s="1"/>
      <c r="E974" s="1"/>
      <c r="F974" s="1"/>
      <c r="G974" s="1"/>
    </row>
    <row r="975" spans="1:7" s="90" customFormat="1">
      <c r="A975" s="107"/>
      <c r="B975" s="18"/>
      <c r="C975" s="1"/>
      <c r="D975" s="1"/>
      <c r="E975" s="1"/>
      <c r="F975" s="1"/>
      <c r="G975" s="1"/>
    </row>
    <row r="976" spans="1:7" s="90" customFormat="1">
      <c r="A976" s="107"/>
      <c r="B976" s="18"/>
      <c r="C976" s="1"/>
      <c r="D976" s="1"/>
      <c r="E976" s="1"/>
      <c r="F976" s="1"/>
      <c r="G976" s="1"/>
    </row>
    <row r="977" spans="1:7" s="90" customFormat="1">
      <c r="A977" s="107"/>
      <c r="B977" s="18"/>
      <c r="C977" s="1"/>
      <c r="D977" s="1"/>
      <c r="E977" s="1"/>
      <c r="F977" s="1"/>
      <c r="G977" s="1"/>
    </row>
    <row r="978" spans="1:7" s="90" customFormat="1">
      <c r="A978" s="107"/>
      <c r="B978" s="18"/>
      <c r="C978" s="1"/>
      <c r="D978" s="1"/>
      <c r="E978" s="1"/>
      <c r="F978" s="1"/>
      <c r="G978" s="1"/>
    </row>
    <row r="979" spans="1:7" s="90" customFormat="1">
      <c r="A979" s="107"/>
      <c r="B979" s="18"/>
      <c r="C979" s="1"/>
      <c r="D979" s="1"/>
      <c r="E979" s="1"/>
      <c r="F979" s="1"/>
      <c r="G979" s="1"/>
    </row>
    <row r="980" spans="1:7" s="90" customFormat="1">
      <c r="A980" s="107"/>
      <c r="B980" s="18"/>
      <c r="C980" s="1"/>
      <c r="D980" s="1"/>
      <c r="E980" s="1"/>
      <c r="F980" s="1"/>
      <c r="G980" s="1"/>
    </row>
    <row r="981" spans="1:7" s="90" customFormat="1">
      <c r="A981" s="107"/>
      <c r="B981" s="18"/>
      <c r="C981" s="1"/>
      <c r="D981" s="1"/>
      <c r="E981" s="1"/>
      <c r="F981" s="1"/>
      <c r="G981" s="1"/>
    </row>
    <row r="982" spans="1:7" s="90" customFormat="1">
      <c r="A982" s="107"/>
      <c r="B982" s="18"/>
      <c r="C982" s="1"/>
      <c r="D982" s="1"/>
      <c r="E982" s="1"/>
      <c r="F982" s="1"/>
      <c r="G982" s="1"/>
    </row>
    <row r="983" spans="1:7" s="90" customFormat="1">
      <c r="A983" s="107"/>
      <c r="B983" s="18"/>
      <c r="C983" s="1"/>
      <c r="D983" s="1"/>
      <c r="E983" s="1"/>
      <c r="F983" s="1"/>
      <c r="G983" s="1"/>
    </row>
    <row r="984" spans="1:7" s="90" customFormat="1">
      <c r="A984" s="107"/>
      <c r="B984" s="18"/>
      <c r="C984" s="1"/>
      <c r="D984" s="1"/>
      <c r="E984" s="1"/>
      <c r="F984" s="1"/>
      <c r="G984" s="1"/>
    </row>
    <row r="985" spans="1:7" s="90" customFormat="1">
      <c r="A985" s="107"/>
      <c r="B985" s="18"/>
      <c r="C985" s="1"/>
      <c r="D985" s="1"/>
      <c r="E985" s="1"/>
      <c r="F985" s="1"/>
      <c r="G985" s="1"/>
    </row>
    <row r="986" spans="1:7" s="90" customFormat="1">
      <c r="A986" s="107"/>
      <c r="B986" s="18"/>
      <c r="C986" s="1"/>
      <c r="D986" s="1"/>
      <c r="E986" s="1"/>
      <c r="F986" s="1"/>
      <c r="G986" s="1"/>
    </row>
    <row r="987" spans="1:7" s="90" customFormat="1">
      <c r="A987" s="107"/>
      <c r="B987" s="18"/>
      <c r="C987" s="1"/>
      <c r="D987" s="1"/>
      <c r="E987" s="1"/>
      <c r="F987" s="1"/>
      <c r="G987" s="1"/>
    </row>
    <row r="988" spans="1:7" s="90" customFormat="1">
      <c r="A988" s="107"/>
      <c r="B988" s="18"/>
      <c r="C988" s="1"/>
      <c r="D988" s="1"/>
      <c r="E988" s="1"/>
      <c r="F988" s="1"/>
      <c r="G988" s="1"/>
    </row>
    <row r="989" spans="1:7" s="90" customFormat="1">
      <c r="A989" s="107"/>
      <c r="B989" s="18"/>
      <c r="C989" s="1"/>
      <c r="D989" s="1"/>
      <c r="E989" s="1"/>
      <c r="F989" s="1"/>
      <c r="G989" s="1"/>
    </row>
    <row r="990" spans="1:7" s="90" customFormat="1">
      <c r="A990" s="107"/>
      <c r="B990" s="18"/>
      <c r="C990" s="1"/>
      <c r="D990" s="1"/>
      <c r="E990" s="1"/>
      <c r="F990" s="1"/>
      <c r="G990" s="1"/>
    </row>
    <row r="991" spans="1:7" s="90" customFormat="1">
      <c r="A991" s="107"/>
      <c r="B991" s="18"/>
      <c r="C991" s="1"/>
      <c r="D991" s="1"/>
      <c r="E991" s="1"/>
      <c r="F991" s="1"/>
      <c r="G991" s="1"/>
    </row>
    <row r="992" spans="1:7" s="90" customFormat="1">
      <c r="A992" s="107"/>
      <c r="B992" s="18"/>
      <c r="C992" s="1"/>
      <c r="D992" s="1"/>
      <c r="E992" s="1"/>
      <c r="F992" s="1"/>
      <c r="G992" s="1"/>
    </row>
    <row r="993" spans="1:7" s="90" customFormat="1">
      <c r="A993" s="107"/>
      <c r="B993" s="18"/>
      <c r="C993" s="1"/>
      <c r="D993" s="1"/>
      <c r="E993" s="1"/>
      <c r="F993" s="1"/>
      <c r="G993" s="1"/>
    </row>
    <row r="994" spans="1:7" s="90" customFormat="1">
      <c r="A994" s="107"/>
      <c r="B994" s="18"/>
      <c r="C994" s="1"/>
      <c r="D994" s="1"/>
      <c r="E994" s="1"/>
      <c r="F994" s="1"/>
      <c r="G994" s="1"/>
    </row>
    <row r="995" spans="1:7" s="90" customFormat="1">
      <c r="A995" s="107"/>
      <c r="B995" s="18"/>
      <c r="C995" s="1"/>
      <c r="D995" s="1"/>
      <c r="E995" s="1"/>
      <c r="F995" s="1"/>
      <c r="G995" s="1"/>
    </row>
    <row r="996" spans="1:7" s="90" customFormat="1">
      <c r="A996" s="107"/>
      <c r="B996" s="18"/>
      <c r="C996" s="1"/>
      <c r="D996" s="1"/>
      <c r="E996" s="1"/>
      <c r="F996" s="1"/>
      <c r="G996" s="1"/>
    </row>
    <row r="997" spans="1:7" s="90" customFormat="1">
      <c r="A997" s="107"/>
      <c r="B997" s="18"/>
      <c r="C997" s="1"/>
      <c r="D997" s="1"/>
      <c r="E997" s="1"/>
      <c r="F997" s="1"/>
      <c r="G997" s="1"/>
    </row>
    <row r="998" spans="1:7" s="90" customFormat="1">
      <c r="A998" s="107"/>
      <c r="B998" s="18"/>
      <c r="C998" s="1"/>
      <c r="D998" s="1"/>
      <c r="E998" s="1"/>
      <c r="F998" s="1"/>
      <c r="G998" s="1"/>
    </row>
    <row r="999" spans="1:7" s="90" customFormat="1">
      <c r="A999" s="107"/>
      <c r="B999" s="18"/>
      <c r="C999" s="1"/>
      <c r="D999" s="1"/>
      <c r="E999" s="1"/>
      <c r="F999" s="1"/>
      <c r="G999" s="1"/>
    </row>
    <row r="1000" spans="1:7" s="90" customFormat="1">
      <c r="A1000" s="107"/>
      <c r="B1000" s="18"/>
      <c r="C1000" s="1"/>
      <c r="D1000" s="1"/>
      <c r="E1000" s="1"/>
      <c r="F1000" s="1"/>
      <c r="G1000" s="1"/>
    </row>
    <row r="1001" spans="1:7" s="90" customFormat="1">
      <c r="A1001" s="107"/>
      <c r="B1001" s="18"/>
      <c r="C1001" s="1"/>
      <c r="D1001" s="1"/>
      <c r="E1001" s="1"/>
      <c r="F1001" s="1"/>
      <c r="G1001" s="1"/>
    </row>
    <row r="1002" spans="1:7" s="90" customFormat="1">
      <c r="A1002" s="107"/>
      <c r="B1002" s="18"/>
      <c r="C1002" s="1"/>
      <c r="D1002" s="1"/>
      <c r="E1002" s="1"/>
      <c r="F1002" s="1"/>
      <c r="G1002" s="1"/>
    </row>
    <row r="1003" spans="1:7" s="90" customFormat="1">
      <c r="A1003" s="107"/>
      <c r="B1003" s="18"/>
      <c r="C1003" s="1"/>
      <c r="D1003" s="1"/>
      <c r="E1003" s="1"/>
      <c r="F1003" s="1"/>
      <c r="G1003" s="1"/>
    </row>
    <row r="1004" spans="1:7" s="90" customFormat="1">
      <c r="A1004" s="107"/>
      <c r="B1004" s="18"/>
      <c r="C1004" s="1"/>
      <c r="D1004" s="1"/>
      <c r="E1004" s="1"/>
      <c r="F1004" s="1"/>
      <c r="G1004" s="1"/>
    </row>
    <row r="1005" spans="1:7" s="90" customFormat="1">
      <c r="A1005" s="107"/>
      <c r="B1005" s="18"/>
      <c r="C1005" s="1"/>
      <c r="D1005" s="1"/>
      <c r="E1005" s="1"/>
      <c r="F1005" s="1"/>
      <c r="G1005" s="1"/>
    </row>
    <row r="1006" spans="1:7" s="90" customFormat="1">
      <c r="A1006" s="107"/>
      <c r="B1006" s="18"/>
      <c r="C1006" s="1"/>
      <c r="D1006" s="1"/>
      <c r="E1006" s="1"/>
      <c r="F1006" s="1"/>
      <c r="G1006" s="1"/>
    </row>
    <row r="1007" spans="1:7" s="90" customFormat="1">
      <c r="A1007" s="107"/>
      <c r="B1007" s="18"/>
      <c r="C1007" s="1"/>
      <c r="D1007" s="1"/>
      <c r="E1007" s="1"/>
      <c r="F1007" s="1"/>
      <c r="G1007" s="1"/>
    </row>
    <row r="1008" spans="1:7" s="90" customFormat="1">
      <c r="A1008" s="107"/>
      <c r="B1008" s="18"/>
      <c r="C1008" s="1"/>
      <c r="D1008" s="1"/>
      <c r="E1008" s="1"/>
      <c r="F1008" s="1"/>
      <c r="G1008" s="1"/>
    </row>
    <row r="1009" spans="1:7" s="90" customFormat="1">
      <c r="A1009" s="107"/>
      <c r="B1009" s="18"/>
      <c r="C1009" s="1"/>
      <c r="D1009" s="1"/>
      <c r="E1009" s="1"/>
      <c r="F1009" s="1"/>
      <c r="G1009" s="1"/>
    </row>
    <row r="1010" spans="1:7" s="90" customFormat="1">
      <c r="A1010" s="107"/>
      <c r="B1010" s="18"/>
      <c r="C1010" s="1"/>
      <c r="D1010" s="1"/>
      <c r="E1010" s="1"/>
      <c r="F1010" s="1"/>
      <c r="G1010" s="1"/>
    </row>
    <row r="1011" spans="1:7" s="90" customFormat="1">
      <c r="A1011" s="107"/>
      <c r="B1011" s="18"/>
      <c r="C1011" s="1"/>
      <c r="D1011" s="1"/>
      <c r="E1011" s="1"/>
      <c r="F1011" s="1"/>
      <c r="G1011" s="1"/>
    </row>
    <row r="1012" spans="1:7" s="90" customFormat="1">
      <c r="A1012" s="107"/>
      <c r="B1012" s="18"/>
      <c r="C1012" s="1"/>
      <c r="D1012" s="1"/>
      <c r="E1012" s="1"/>
      <c r="F1012" s="1"/>
      <c r="G1012" s="1"/>
    </row>
    <row r="1013" spans="1:7" s="90" customFormat="1">
      <c r="A1013" s="107"/>
      <c r="B1013" s="18"/>
      <c r="C1013" s="1"/>
      <c r="D1013" s="1"/>
      <c r="E1013" s="1"/>
      <c r="F1013" s="1"/>
      <c r="G1013" s="1"/>
    </row>
    <row r="1014" spans="1:7" s="90" customFormat="1">
      <c r="A1014" s="107"/>
      <c r="B1014" s="18"/>
      <c r="C1014" s="1"/>
      <c r="D1014" s="1"/>
      <c r="E1014" s="1"/>
      <c r="F1014" s="1"/>
      <c r="G1014" s="1"/>
    </row>
    <row r="1015" spans="1:7" s="90" customFormat="1">
      <c r="A1015" s="107"/>
      <c r="B1015" s="18"/>
      <c r="C1015" s="1"/>
      <c r="D1015" s="1"/>
      <c r="E1015" s="1"/>
      <c r="F1015" s="1"/>
      <c r="G1015" s="1"/>
    </row>
    <row r="1016" spans="1:7" s="90" customFormat="1">
      <c r="A1016" s="107"/>
      <c r="B1016" s="18"/>
      <c r="C1016" s="1"/>
      <c r="D1016" s="1"/>
      <c r="E1016" s="1"/>
      <c r="F1016" s="1"/>
      <c r="G1016" s="1"/>
    </row>
    <row r="1017" spans="1:7" s="90" customFormat="1">
      <c r="A1017" s="107"/>
      <c r="B1017" s="18"/>
      <c r="C1017" s="1"/>
      <c r="D1017" s="1"/>
      <c r="E1017" s="1"/>
      <c r="F1017" s="1"/>
      <c r="G1017" s="1"/>
    </row>
    <row r="1018" spans="1:7" s="90" customFormat="1">
      <c r="A1018" s="107"/>
      <c r="B1018" s="18"/>
      <c r="C1018" s="1"/>
      <c r="D1018" s="1"/>
      <c r="E1018" s="1"/>
      <c r="F1018" s="1"/>
      <c r="G1018" s="1"/>
    </row>
    <row r="1019" spans="1:7" s="90" customFormat="1">
      <c r="A1019" s="107"/>
      <c r="B1019" s="18"/>
      <c r="C1019" s="1"/>
      <c r="D1019" s="1"/>
      <c r="E1019" s="1"/>
      <c r="F1019" s="1"/>
      <c r="G1019" s="1"/>
    </row>
    <row r="1020" spans="1:7" s="90" customFormat="1">
      <c r="A1020" s="107"/>
      <c r="B1020" s="18"/>
      <c r="C1020" s="1"/>
      <c r="D1020" s="1"/>
      <c r="E1020" s="1"/>
      <c r="F1020" s="1"/>
      <c r="G1020" s="1"/>
    </row>
    <row r="1021" spans="1:7" s="90" customFormat="1">
      <c r="A1021" s="107"/>
      <c r="B1021" s="18"/>
      <c r="C1021" s="1"/>
      <c r="D1021" s="1"/>
      <c r="E1021" s="1"/>
      <c r="F1021" s="1"/>
      <c r="G1021" s="1"/>
    </row>
    <row r="1022" spans="1:7" s="90" customFormat="1">
      <c r="A1022" s="107"/>
      <c r="B1022" s="18"/>
      <c r="C1022" s="1"/>
      <c r="D1022" s="1"/>
      <c r="E1022" s="1"/>
      <c r="F1022" s="1"/>
      <c r="G1022" s="1"/>
    </row>
    <row r="1023" spans="1:7" s="90" customFormat="1">
      <c r="A1023" s="107"/>
      <c r="B1023" s="18"/>
      <c r="C1023" s="1"/>
      <c r="D1023" s="1"/>
      <c r="E1023" s="1"/>
      <c r="F1023" s="1"/>
      <c r="G1023" s="1"/>
    </row>
    <row r="1024" spans="1:7" s="90" customFormat="1">
      <c r="A1024" s="107"/>
      <c r="B1024" s="18"/>
      <c r="C1024" s="1"/>
      <c r="D1024" s="1"/>
      <c r="E1024" s="1"/>
      <c r="F1024" s="1"/>
      <c r="G1024" s="1"/>
    </row>
    <row r="1025" spans="1:7" s="90" customFormat="1">
      <c r="A1025" s="107"/>
      <c r="B1025" s="18"/>
      <c r="C1025" s="1"/>
      <c r="D1025" s="1"/>
      <c r="E1025" s="1"/>
      <c r="F1025" s="1"/>
      <c r="G1025" s="1"/>
    </row>
    <row r="1026" spans="1:7" s="90" customFormat="1">
      <c r="A1026" s="107"/>
      <c r="B1026" s="18"/>
      <c r="C1026" s="1"/>
      <c r="D1026" s="1"/>
      <c r="E1026" s="1"/>
      <c r="F1026" s="1"/>
      <c r="G1026" s="1"/>
    </row>
    <row r="1027" spans="1:7" s="90" customFormat="1">
      <c r="A1027" s="107"/>
      <c r="B1027" s="18"/>
      <c r="C1027" s="1"/>
      <c r="D1027" s="1"/>
      <c r="E1027" s="1"/>
      <c r="F1027" s="1"/>
      <c r="G1027" s="1"/>
    </row>
    <row r="1028" spans="1:7" s="90" customFormat="1">
      <c r="A1028" s="107"/>
      <c r="B1028" s="18"/>
      <c r="C1028" s="1"/>
      <c r="D1028" s="1"/>
      <c r="E1028" s="1"/>
      <c r="F1028" s="1"/>
      <c r="G1028" s="1"/>
    </row>
    <row r="1029" spans="1:7" s="90" customFormat="1">
      <c r="A1029" s="107"/>
      <c r="B1029" s="18"/>
      <c r="C1029" s="1"/>
      <c r="D1029" s="1"/>
      <c r="E1029" s="1"/>
      <c r="F1029" s="1"/>
      <c r="G1029" s="1"/>
    </row>
    <row r="1030" spans="1:7" s="90" customFormat="1">
      <c r="A1030" s="107"/>
      <c r="B1030" s="18"/>
      <c r="C1030" s="1"/>
      <c r="D1030" s="1"/>
      <c r="E1030" s="1"/>
      <c r="F1030" s="1"/>
      <c r="G1030" s="1"/>
    </row>
    <row r="1031" spans="1:7" s="90" customFormat="1">
      <c r="A1031" s="107"/>
      <c r="B1031" s="18"/>
      <c r="C1031" s="1"/>
      <c r="D1031" s="1"/>
      <c r="E1031" s="1"/>
      <c r="F1031" s="1"/>
      <c r="G1031" s="1"/>
    </row>
    <row r="1032" spans="1:7" s="90" customFormat="1">
      <c r="A1032" s="107"/>
      <c r="B1032" s="18"/>
      <c r="C1032" s="1"/>
      <c r="D1032" s="1"/>
      <c r="E1032" s="1"/>
      <c r="F1032" s="1"/>
      <c r="G1032" s="1"/>
    </row>
    <row r="1033" spans="1:7" s="90" customFormat="1">
      <c r="A1033" s="107"/>
      <c r="B1033" s="18"/>
      <c r="C1033" s="1"/>
      <c r="D1033" s="1"/>
      <c r="E1033" s="1"/>
      <c r="F1033" s="1"/>
      <c r="G1033" s="1"/>
    </row>
    <row r="1034" spans="1:7" s="90" customFormat="1">
      <c r="A1034" s="107"/>
      <c r="B1034" s="18"/>
      <c r="C1034" s="1"/>
      <c r="D1034" s="1"/>
      <c r="E1034" s="1"/>
      <c r="F1034" s="1"/>
      <c r="G1034" s="1"/>
    </row>
    <row r="1035" spans="1:7" s="90" customFormat="1">
      <c r="A1035" s="107"/>
      <c r="B1035" s="18"/>
      <c r="C1035" s="1"/>
      <c r="D1035" s="1"/>
      <c r="E1035" s="1"/>
      <c r="F1035" s="1"/>
      <c r="G1035" s="1"/>
    </row>
    <row r="1036" spans="1:7" s="90" customFormat="1">
      <c r="A1036" s="107"/>
      <c r="B1036" s="18"/>
      <c r="C1036" s="1"/>
      <c r="D1036" s="1"/>
      <c r="E1036" s="1"/>
      <c r="F1036" s="1"/>
      <c r="G1036" s="1"/>
    </row>
    <row r="1037" spans="1:7" s="90" customFormat="1">
      <c r="A1037" s="107"/>
      <c r="B1037" s="18"/>
      <c r="C1037" s="1"/>
      <c r="D1037" s="1"/>
      <c r="E1037" s="1"/>
      <c r="F1037" s="1"/>
      <c r="G1037" s="1"/>
    </row>
    <row r="1038" spans="1:7" s="90" customFormat="1">
      <c r="A1038" s="107"/>
      <c r="B1038" s="18"/>
      <c r="C1038" s="1"/>
      <c r="D1038" s="1"/>
      <c r="E1038" s="1"/>
      <c r="F1038" s="1"/>
      <c r="G1038" s="1"/>
    </row>
    <row r="1039" spans="1:7" s="90" customFormat="1">
      <c r="A1039" s="107"/>
      <c r="B1039" s="18"/>
      <c r="C1039" s="1"/>
      <c r="D1039" s="1"/>
      <c r="E1039" s="1"/>
      <c r="F1039" s="1"/>
      <c r="G1039" s="1"/>
    </row>
    <row r="1040" spans="1:7" s="90" customFormat="1">
      <c r="A1040" s="107"/>
      <c r="B1040" s="18"/>
      <c r="C1040" s="1"/>
      <c r="D1040" s="1"/>
      <c r="E1040" s="1"/>
      <c r="F1040" s="1"/>
      <c r="G1040" s="1"/>
    </row>
    <row r="1041" spans="1:7" s="90" customFormat="1">
      <c r="A1041" s="107"/>
      <c r="B1041" s="18"/>
      <c r="C1041" s="1"/>
      <c r="D1041" s="1"/>
      <c r="E1041" s="1"/>
      <c r="F1041" s="1"/>
      <c r="G1041" s="1"/>
    </row>
    <row r="1042" spans="1:7" s="90" customFormat="1">
      <c r="A1042" s="107"/>
      <c r="B1042" s="18"/>
      <c r="C1042" s="1"/>
      <c r="D1042" s="1"/>
      <c r="E1042" s="1"/>
      <c r="F1042" s="1"/>
      <c r="G1042" s="1"/>
    </row>
    <row r="1043" spans="1:7" s="90" customFormat="1">
      <c r="A1043" s="107"/>
      <c r="B1043" s="18"/>
      <c r="C1043" s="1"/>
      <c r="D1043" s="1"/>
      <c r="E1043" s="1"/>
      <c r="F1043" s="1"/>
      <c r="G1043" s="1"/>
    </row>
    <row r="1044" spans="1:7" s="90" customFormat="1">
      <c r="A1044" s="107"/>
      <c r="B1044" s="18"/>
      <c r="C1044" s="1"/>
      <c r="D1044" s="1"/>
      <c r="E1044" s="1"/>
      <c r="F1044" s="1"/>
      <c r="G1044" s="1"/>
    </row>
    <row r="1045" spans="1:7" s="90" customFormat="1">
      <c r="A1045" s="107"/>
      <c r="B1045" s="18"/>
      <c r="C1045" s="1"/>
      <c r="D1045" s="1"/>
      <c r="E1045" s="1"/>
      <c r="F1045" s="1"/>
      <c r="G1045" s="1"/>
    </row>
    <row r="1046" spans="1:7" s="90" customFormat="1">
      <c r="A1046" s="107"/>
      <c r="B1046" s="18"/>
      <c r="C1046" s="1"/>
      <c r="D1046" s="1"/>
      <c r="E1046" s="1"/>
      <c r="F1046" s="1"/>
      <c r="G1046" s="1"/>
    </row>
    <row r="1047" spans="1:7" s="90" customFormat="1">
      <c r="A1047" s="107"/>
      <c r="B1047" s="18"/>
      <c r="C1047" s="1"/>
      <c r="D1047" s="1"/>
      <c r="E1047" s="1"/>
      <c r="F1047" s="1"/>
      <c r="G1047" s="1"/>
    </row>
    <row r="1048" spans="1:7" s="90" customFormat="1">
      <c r="A1048" s="107"/>
      <c r="B1048" s="18"/>
      <c r="C1048" s="1"/>
      <c r="D1048" s="1"/>
      <c r="E1048" s="1"/>
      <c r="F1048" s="1"/>
      <c r="G1048" s="1"/>
    </row>
    <row r="1049" spans="1:7" s="90" customFormat="1">
      <c r="A1049" s="107"/>
      <c r="B1049" s="18"/>
      <c r="C1049" s="1"/>
      <c r="D1049" s="1"/>
      <c r="E1049" s="1"/>
      <c r="F1049" s="1"/>
      <c r="G1049" s="1"/>
    </row>
    <row r="1050" spans="1:7" s="90" customFormat="1">
      <c r="A1050" s="107"/>
      <c r="B1050" s="18"/>
      <c r="C1050" s="1"/>
      <c r="D1050" s="1"/>
      <c r="E1050" s="1"/>
      <c r="F1050" s="1"/>
      <c r="G1050" s="1"/>
    </row>
    <row r="1051" spans="1:7" s="90" customFormat="1">
      <c r="A1051" s="107"/>
      <c r="B1051" s="18"/>
      <c r="C1051" s="1"/>
      <c r="D1051" s="1"/>
      <c r="E1051" s="1"/>
      <c r="F1051" s="1"/>
      <c r="G1051" s="1"/>
    </row>
    <row r="1052" spans="1:7" s="90" customFormat="1">
      <c r="A1052" s="107"/>
      <c r="B1052" s="18"/>
      <c r="C1052" s="1"/>
      <c r="D1052" s="1"/>
      <c r="E1052" s="1"/>
      <c r="F1052" s="1"/>
      <c r="G1052" s="1"/>
    </row>
    <row r="1053" spans="1:7" s="90" customFormat="1">
      <c r="A1053" s="107"/>
      <c r="B1053" s="18"/>
      <c r="C1053" s="1"/>
      <c r="D1053" s="1"/>
      <c r="E1053" s="1"/>
      <c r="F1053" s="1"/>
      <c r="G1053" s="1"/>
    </row>
    <row r="1054" spans="1:7" s="90" customFormat="1">
      <c r="A1054" s="107"/>
      <c r="B1054" s="18"/>
      <c r="C1054" s="1"/>
      <c r="D1054" s="1"/>
      <c r="E1054" s="1"/>
      <c r="F1054" s="1"/>
      <c r="G1054" s="1"/>
    </row>
    <row r="1055" spans="1:7" s="90" customFormat="1">
      <c r="A1055" s="107"/>
      <c r="B1055" s="18"/>
      <c r="C1055" s="1"/>
      <c r="D1055" s="1"/>
      <c r="E1055" s="1"/>
      <c r="F1055" s="1"/>
      <c r="G1055" s="1"/>
    </row>
    <row r="1056" spans="1:7" s="90" customFormat="1">
      <c r="A1056" s="107"/>
      <c r="B1056" s="18"/>
      <c r="C1056" s="1"/>
      <c r="D1056" s="1"/>
      <c r="E1056" s="1"/>
      <c r="F1056" s="1"/>
      <c r="G1056" s="1"/>
    </row>
    <row r="1057" spans="1:7" s="90" customFormat="1">
      <c r="A1057" s="107"/>
      <c r="B1057" s="18"/>
      <c r="C1057" s="1"/>
      <c r="D1057" s="1"/>
      <c r="E1057" s="1"/>
      <c r="F1057" s="1"/>
      <c r="G1057" s="1"/>
    </row>
    <row r="1058" spans="1:7" s="90" customFormat="1">
      <c r="A1058" s="107"/>
      <c r="B1058" s="18"/>
      <c r="C1058" s="1"/>
      <c r="D1058" s="1"/>
      <c r="E1058" s="1"/>
      <c r="F1058" s="1"/>
      <c r="G1058" s="1"/>
    </row>
    <row r="1059" spans="1:7" s="90" customFormat="1">
      <c r="A1059" s="107"/>
      <c r="B1059" s="18"/>
      <c r="C1059" s="1"/>
      <c r="D1059" s="1"/>
      <c r="E1059" s="1"/>
      <c r="F1059" s="1"/>
      <c r="G1059" s="1"/>
    </row>
    <row r="1060" spans="1:7" s="90" customFormat="1">
      <c r="A1060" s="107"/>
      <c r="B1060" s="18"/>
      <c r="C1060" s="1"/>
      <c r="D1060" s="1"/>
      <c r="E1060" s="1"/>
      <c r="F1060" s="1"/>
      <c r="G1060" s="1"/>
    </row>
    <row r="1061" spans="1:7" s="90" customFormat="1">
      <c r="A1061" s="107"/>
      <c r="B1061" s="18"/>
      <c r="C1061" s="1"/>
      <c r="D1061" s="1"/>
      <c r="E1061" s="1"/>
      <c r="F1061" s="1"/>
      <c r="G1061" s="1"/>
    </row>
    <row r="1062" spans="1:7" s="90" customFormat="1">
      <c r="A1062" s="107"/>
      <c r="B1062" s="18"/>
      <c r="C1062" s="1"/>
      <c r="D1062" s="1"/>
      <c r="E1062" s="1"/>
      <c r="F1062" s="1"/>
      <c r="G1062" s="1"/>
    </row>
    <row r="1063" spans="1:7" s="90" customFormat="1">
      <c r="A1063" s="107"/>
      <c r="B1063" s="18"/>
      <c r="C1063" s="1"/>
      <c r="D1063" s="1"/>
      <c r="E1063" s="1"/>
      <c r="F1063" s="1"/>
      <c r="G1063" s="1"/>
    </row>
    <row r="1064" spans="1:7" s="90" customFormat="1">
      <c r="A1064" s="107"/>
      <c r="B1064" s="18"/>
      <c r="C1064" s="1"/>
      <c r="D1064" s="1"/>
      <c r="E1064" s="1"/>
      <c r="F1064" s="1"/>
      <c r="G1064" s="1"/>
    </row>
    <row r="1065" spans="1:7" s="90" customFormat="1">
      <c r="A1065" s="107"/>
      <c r="B1065" s="18"/>
      <c r="C1065" s="1"/>
      <c r="D1065" s="1"/>
      <c r="E1065" s="1"/>
      <c r="F1065" s="1"/>
      <c r="G1065" s="1"/>
    </row>
    <row r="1066" spans="1:7" s="90" customFormat="1">
      <c r="A1066" s="107"/>
      <c r="B1066" s="18"/>
      <c r="C1066" s="1"/>
      <c r="D1066" s="1"/>
      <c r="E1066" s="1"/>
      <c r="F1066" s="1"/>
      <c r="G1066" s="1"/>
    </row>
    <row r="1067" spans="1:7" s="90" customFormat="1">
      <c r="A1067" s="107"/>
      <c r="B1067" s="18"/>
      <c r="C1067" s="1"/>
      <c r="D1067" s="1"/>
      <c r="E1067" s="1"/>
      <c r="F1067" s="1"/>
      <c r="G1067" s="1"/>
    </row>
    <row r="1068" spans="1:7" s="90" customFormat="1">
      <c r="A1068" s="107"/>
      <c r="B1068" s="18"/>
      <c r="C1068" s="1"/>
      <c r="D1068" s="1"/>
      <c r="E1068" s="1"/>
      <c r="F1068" s="1"/>
      <c r="G1068" s="1"/>
    </row>
    <row r="1069" spans="1:7" s="90" customFormat="1">
      <c r="A1069" s="107"/>
      <c r="B1069" s="18"/>
      <c r="C1069" s="1"/>
      <c r="D1069" s="1"/>
      <c r="E1069" s="1"/>
      <c r="F1069" s="1"/>
      <c r="G1069" s="1"/>
    </row>
    <row r="1070" spans="1:7" s="90" customFormat="1">
      <c r="A1070" s="107"/>
      <c r="B1070" s="18"/>
      <c r="C1070" s="1"/>
      <c r="D1070" s="1"/>
      <c r="E1070" s="1"/>
      <c r="F1070" s="1"/>
      <c r="G1070" s="1"/>
    </row>
    <row r="1071" spans="1:7" s="90" customFormat="1">
      <c r="A1071" s="107"/>
      <c r="B1071" s="18"/>
      <c r="C1071" s="1"/>
      <c r="D1071" s="1"/>
      <c r="E1071" s="1"/>
      <c r="F1071" s="1"/>
      <c r="G1071" s="1"/>
    </row>
    <row r="1072" spans="1:7" s="90" customFormat="1">
      <c r="A1072" s="107"/>
      <c r="B1072" s="18"/>
      <c r="C1072" s="1"/>
      <c r="D1072" s="1"/>
      <c r="E1072" s="1"/>
      <c r="F1072" s="1"/>
      <c r="G1072" s="1"/>
    </row>
    <row r="1073" spans="1:7" s="90" customFormat="1">
      <c r="A1073" s="107"/>
      <c r="B1073" s="18"/>
      <c r="C1073" s="1"/>
      <c r="D1073" s="1"/>
      <c r="E1073" s="1"/>
      <c r="F1073" s="1"/>
      <c r="G1073" s="1"/>
    </row>
    <row r="1074" spans="1:7" s="90" customFormat="1">
      <c r="A1074" s="107"/>
      <c r="B1074" s="18"/>
      <c r="C1074" s="1"/>
      <c r="D1074" s="1"/>
      <c r="E1074" s="1"/>
      <c r="F1074" s="1"/>
      <c r="G1074" s="1"/>
    </row>
    <row r="1075" spans="1:7" s="90" customFormat="1">
      <c r="A1075" s="107"/>
      <c r="B1075" s="18"/>
      <c r="C1075" s="1"/>
      <c r="D1075" s="1"/>
      <c r="E1075" s="1"/>
      <c r="F1075" s="1"/>
      <c r="G1075" s="1"/>
    </row>
    <row r="1076" spans="1:7" s="90" customFormat="1">
      <c r="A1076" s="107"/>
      <c r="B1076" s="18"/>
      <c r="C1076" s="1"/>
      <c r="D1076" s="1"/>
      <c r="E1076" s="1"/>
      <c r="F1076" s="1"/>
      <c r="G1076" s="1"/>
    </row>
    <row r="1077" spans="1:7" s="90" customFormat="1">
      <c r="A1077" s="107"/>
      <c r="B1077" s="18"/>
      <c r="C1077" s="1"/>
      <c r="D1077" s="1"/>
      <c r="E1077" s="1"/>
      <c r="F1077" s="1"/>
      <c r="G1077" s="1"/>
    </row>
    <row r="1078" spans="1:7" s="90" customFormat="1">
      <c r="A1078" s="107"/>
      <c r="B1078" s="18"/>
      <c r="C1078" s="1"/>
      <c r="D1078" s="1"/>
      <c r="E1078" s="1"/>
      <c r="F1078" s="1"/>
      <c r="G1078" s="1"/>
    </row>
    <row r="1079" spans="1:7" s="90" customFormat="1">
      <c r="A1079" s="107"/>
      <c r="B1079" s="18"/>
      <c r="C1079" s="1"/>
      <c r="D1079" s="1"/>
      <c r="E1079" s="1"/>
      <c r="F1079" s="1"/>
      <c r="G1079" s="1"/>
    </row>
    <row r="1080" spans="1:7" s="90" customFormat="1">
      <c r="A1080" s="107"/>
      <c r="B1080" s="18"/>
      <c r="C1080" s="1"/>
      <c r="D1080" s="1"/>
      <c r="E1080" s="1"/>
      <c r="F1080" s="1"/>
      <c r="G1080" s="1"/>
    </row>
    <row r="1081" spans="1:7" s="90" customFormat="1">
      <c r="A1081" s="107"/>
      <c r="B1081" s="18"/>
      <c r="C1081" s="1"/>
      <c r="D1081" s="1"/>
      <c r="E1081" s="1"/>
      <c r="F1081" s="1"/>
      <c r="G1081" s="1"/>
    </row>
    <row r="1082" spans="1:7" s="90" customFormat="1">
      <c r="A1082" s="107"/>
      <c r="B1082" s="18"/>
      <c r="C1082" s="1"/>
      <c r="D1082" s="1"/>
      <c r="E1082" s="1"/>
      <c r="F1082" s="1"/>
      <c r="G1082" s="1"/>
    </row>
    <row r="1083" spans="1:7" s="90" customFormat="1">
      <c r="A1083" s="107"/>
      <c r="B1083" s="18"/>
      <c r="C1083" s="1"/>
      <c r="D1083" s="1"/>
      <c r="E1083" s="1"/>
      <c r="F1083" s="1"/>
      <c r="G1083" s="1"/>
    </row>
    <row r="1084" spans="1:7" s="90" customFormat="1">
      <c r="A1084" s="107"/>
      <c r="B1084" s="18"/>
      <c r="C1084" s="1"/>
      <c r="D1084" s="1"/>
      <c r="E1084" s="1"/>
      <c r="F1084" s="1"/>
      <c r="G1084" s="1"/>
    </row>
    <row r="1085" spans="1:7" s="90" customFormat="1">
      <c r="A1085" s="107"/>
      <c r="B1085" s="18"/>
      <c r="C1085" s="1"/>
      <c r="D1085" s="1"/>
      <c r="E1085" s="1"/>
      <c r="F1085" s="1"/>
      <c r="G1085" s="1"/>
    </row>
    <row r="1086" spans="1:7" s="90" customFormat="1">
      <c r="A1086" s="107"/>
      <c r="B1086" s="18"/>
      <c r="C1086" s="1"/>
      <c r="D1086" s="1"/>
      <c r="E1086" s="1"/>
      <c r="F1086" s="1"/>
      <c r="G1086" s="1"/>
    </row>
    <row r="1087" spans="1:7" s="90" customFormat="1">
      <c r="A1087" s="107"/>
      <c r="B1087" s="18"/>
      <c r="C1087" s="1"/>
      <c r="D1087" s="1"/>
      <c r="E1087" s="1"/>
      <c r="F1087" s="1"/>
      <c r="G1087" s="1"/>
    </row>
    <row r="1088" spans="1:7" s="90" customFormat="1">
      <c r="A1088" s="107"/>
      <c r="B1088" s="18"/>
      <c r="C1088" s="1"/>
      <c r="D1088" s="1"/>
      <c r="E1088" s="1"/>
      <c r="F1088" s="1"/>
      <c r="G1088" s="1"/>
    </row>
    <row r="1089" spans="1:7" s="90" customFormat="1">
      <c r="A1089" s="107"/>
      <c r="B1089" s="18"/>
      <c r="C1089" s="1"/>
      <c r="D1089" s="1"/>
      <c r="E1089" s="1"/>
      <c r="F1089" s="1"/>
      <c r="G1089" s="1"/>
    </row>
    <row r="1090" spans="1:7" s="90" customFormat="1">
      <c r="A1090" s="107"/>
      <c r="B1090" s="18"/>
      <c r="C1090" s="1"/>
      <c r="D1090" s="1"/>
      <c r="E1090" s="1"/>
      <c r="F1090" s="1"/>
      <c r="G1090" s="1"/>
    </row>
    <row r="1091" spans="1:7" s="90" customFormat="1">
      <c r="A1091" s="107"/>
      <c r="B1091" s="18"/>
      <c r="C1091" s="1"/>
      <c r="D1091" s="1"/>
      <c r="E1091" s="1"/>
      <c r="F1091" s="1"/>
      <c r="G1091" s="1"/>
    </row>
    <row r="1092" spans="1:7" s="90" customFormat="1">
      <c r="A1092" s="107"/>
      <c r="B1092" s="18"/>
      <c r="C1092" s="1"/>
      <c r="D1092" s="1"/>
      <c r="E1092" s="1"/>
      <c r="F1092" s="1"/>
      <c r="G1092" s="1"/>
    </row>
    <row r="1093" spans="1:7" s="90" customFormat="1">
      <c r="A1093" s="107"/>
      <c r="B1093" s="18"/>
      <c r="C1093" s="1"/>
      <c r="D1093" s="1"/>
      <c r="E1093" s="1"/>
      <c r="F1093" s="1"/>
      <c r="G1093" s="1"/>
    </row>
    <row r="1094" spans="1:7" s="90" customFormat="1">
      <c r="A1094" s="107"/>
      <c r="B1094" s="18"/>
      <c r="C1094" s="1"/>
      <c r="D1094" s="1"/>
      <c r="E1094" s="1"/>
      <c r="F1094" s="1"/>
      <c r="G1094" s="1"/>
    </row>
    <row r="1095" spans="1:7" s="90" customFormat="1">
      <c r="A1095" s="107"/>
      <c r="B1095" s="18"/>
      <c r="C1095" s="1"/>
      <c r="D1095" s="1"/>
      <c r="E1095" s="1"/>
      <c r="F1095" s="1"/>
      <c r="G1095" s="1"/>
    </row>
    <row r="1096" spans="1:7" s="90" customFormat="1">
      <c r="A1096" s="107"/>
      <c r="B1096" s="18"/>
      <c r="C1096" s="1"/>
      <c r="D1096" s="1"/>
      <c r="E1096" s="1"/>
      <c r="F1096" s="1"/>
      <c r="G1096" s="1"/>
    </row>
    <row r="1097" spans="1:7" s="90" customFormat="1">
      <c r="A1097" s="107"/>
      <c r="B1097" s="18"/>
      <c r="C1097" s="1"/>
      <c r="D1097" s="1"/>
      <c r="E1097" s="1"/>
      <c r="F1097" s="1"/>
      <c r="G1097" s="1"/>
    </row>
    <row r="1098" spans="1:7" s="90" customFormat="1">
      <c r="A1098" s="107"/>
      <c r="B1098" s="18"/>
      <c r="C1098" s="1"/>
      <c r="D1098" s="1"/>
      <c r="E1098" s="1"/>
      <c r="F1098" s="1"/>
      <c r="G1098" s="1"/>
    </row>
    <row r="1099" spans="1:7" s="90" customFormat="1">
      <c r="A1099" s="107"/>
      <c r="B1099" s="18"/>
      <c r="C1099" s="1"/>
      <c r="D1099" s="1"/>
      <c r="E1099" s="1"/>
      <c r="F1099" s="1"/>
      <c r="G1099" s="1"/>
    </row>
    <row r="1100" spans="1:7" s="90" customFormat="1">
      <c r="A1100" s="107"/>
      <c r="B1100" s="18"/>
      <c r="C1100" s="1"/>
      <c r="D1100" s="1"/>
      <c r="E1100" s="1"/>
      <c r="F1100" s="1"/>
      <c r="G1100" s="1"/>
    </row>
    <row r="1101" spans="1:7" s="90" customFormat="1">
      <c r="A1101" s="107"/>
      <c r="B1101" s="18"/>
      <c r="C1101" s="1"/>
      <c r="D1101" s="1"/>
      <c r="E1101" s="1"/>
      <c r="F1101" s="1"/>
      <c r="G1101" s="1"/>
    </row>
    <row r="1102" spans="1:7" s="90" customFormat="1">
      <c r="A1102" s="107"/>
      <c r="B1102" s="18"/>
      <c r="C1102" s="1"/>
      <c r="D1102" s="1"/>
      <c r="E1102" s="1"/>
      <c r="F1102" s="1"/>
      <c r="G1102" s="1"/>
    </row>
    <row r="1103" spans="1:7" s="90" customFormat="1">
      <c r="A1103" s="107"/>
      <c r="B1103" s="18"/>
      <c r="C1103" s="1"/>
      <c r="D1103" s="1"/>
      <c r="E1103" s="1"/>
      <c r="F1103" s="1"/>
      <c r="G1103" s="1"/>
    </row>
    <row r="1104" spans="1:7" s="90" customFormat="1">
      <c r="A1104" s="107"/>
      <c r="B1104" s="18"/>
      <c r="C1104" s="1"/>
      <c r="D1104" s="1"/>
      <c r="E1104" s="1"/>
      <c r="F1104" s="1"/>
      <c r="G1104" s="1"/>
    </row>
    <row r="1105" spans="1:7" s="90" customFormat="1">
      <c r="A1105" s="107"/>
      <c r="B1105" s="18"/>
      <c r="C1105" s="1"/>
      <c r="D1105" s="1"/>
      <c r="E1105" s="1"/>
      <c r="F1105" s="1"/>
      <c r="G1105" s="1"/>
    </row>
    <row r="1106" spans="1:7" s="90" customFormat="1">
      <c r="A1106" s="107"/>
      <c r="B1106" s="18"/>
      <c r="C1106" s="1"/>
      <c r="D1106" s="1"/>
      <c r="E1106" s="1"/>
      <c r="F1106" s="1"/>
      <c r="G1106" s="1"/>
    </row>
    <row r="1107" spans="1:7" s="90" customFormat="1">
      <c r="A1107" s="107"/>
      <c r="B1107" s="18"/>
      <c r="C1107" s="1"/>
      <c r="D1107" s="1"/>
      <c r="E1107" s="1"/>
      <c r="F1107" s="1"/>
      <c r="G1107" s="1"/>
    </row>
    <row r="1108" spans="1:7" s="90" customFormat="1">
      <c r="A1108" s="107"/>
      <c r="B1108" s="18"/>
      <c r="C1108" s="1"/>
      <c r="D1108" s="1"/>
      <c r="E1108" s="1"/>
      <c r="F1108" s="1"/>
      <c r="G1108" s="1"/>
    </row>
    <row r="1109" spans="1:7" s="90" customFormat="1">
      <c r="A1109" s="107"/>
      <c r="B1109" s="18"/>
      <c r="C1109" s="1"/>
      <c r="D1109" s="1"/>
      <c r="E1109" s="1"/>
      <c r="F1109" s="1"/>
      <c r="G1109" s="1"/>
    </row>
    <row r="1110" spans="1:7" s="90" customFormat="1">
      <c r="A1110" s="107"/>
      <c r="B1110" s="18"/>
      <c r="C1110" s="1"/>
      <c r="D1110" s="1"/>
      <c r="E1110" s="1"/>
      <c r="F1110" s="1"/>
      <c r="G1110" s="1"/>
    </row>
    <row r="1111" spans="1:7" s="90" customFormat="1">
      <c r="A1111" s="107"/>
      <c r="B1111" s="18"/>
      <c r="C1111" s="1"/>
      <c r="D1111" s="1"/>
      <c r="E1111" s="1"/>
      <c r="F1111" s="1"/>
      <c r="G1111" s="1"/>
    </row>
    <row r="1112" spans="1:7" s="90" customFormat="1">
      <c r="A1112" s="107"/>
      <c r="B1112" s="18"/>
      <c r="C1112" s="1"/>
      <c r="D1112" s="1"/>
      <c r="E1112" s="1"/>
      <c r="F1112" s="1"/>
      <c r="G1112" s="1"/>
    </row>
    <row r="1113" spans="1:7" s="90" customFormat="1">
      <c r="A1113" s="107"/>
      <c r="B1113" s="18"/>
      <c r="C1113" s="1"/>
      <c r="D1113" s="1"/>
      <c r="E1113" s="1"/>
      <c r="F1113" s="1"/>
      <c r="G1113" s="1"/>
    </row>
    <row r="1114" spans="1:7" s="90" customFormat="1">
      <c r="A1114" s="107"/>
      <c r="B1114" s="18"/>
      <c r="C1114" s="1"/>
      <c r="D1114" s="1"/>
      <c r="E1114" s="1"/>
      <c r="F1114" s="1"/>
      <c r="G1114" s="1"/>
    </row>
    <row r="1115" spans="1:7" s="90" customFormat="1">
      <c r="A1115" s="107"/>
      <c r="B1115" s="18"/>
      <c r="C1115" s="1"/>
      <c r="D1115" s="1"/>
      <c r="E1115" s="1"/>
      <c r="F1115" s="1"/>
      <c r="G1115" s="1"/>
    </row>
    <row r="1116" spans="1:7" s="90" customFormat="1">
      <c r="A1116" s="107"/>
      <c r="B1116" s="18"/>
      <c r="C1116" s="1"/>
      <c r="D1116" s="1"/>
      <c r="E1116" s="1"/>
      <c r="F1116" s="1"/>
      <c r="G1116" s="1"/>
    </row>
    <row r="1117" spans="1:7" s="90" customFormat="1">
      <c r="A1117" s="107"/>
      <c r="B1117" s="18"/>
      <c r="C1117" s="1"/>
      <c r="D1117" s="1"/>
      <c r="E1117" s="1"/>
      <c r="F1117" s="1"/>
      <c r="G1117" s="1"/>
    </row>
    <row r="1118" spans="1:7" s="90" customFormat="1">
      <c r="A1118" s="107"/>
      <c r="B1118" s="18"/>
      <c r="C1118" s="1"/>
      <c r="D1118" s="1"/>
      <c r="E1118" s="1"/>
      <c r="F1118" s="1"/>
      <c r="G1118" s="1"/>
    </row>
    <row r="1119" spans="1:7" s="90" customFormat="1">
      <c r="A1119" s="107"/>
      <c r="B1119" s="18"/>
      <c r="C1119" s="1"/>
      <c r="D1119" s="1"/>
      <c r="E1119" s="1"/>
      <c r="F1119" s="1"/>
      <c r="G1119" s="1"/>
    </row>
    <row r="1120" spans="1:7" s="90" customFormat="1">
      <c r="A1120" s="107"/>
      <c r="B1120" s="18"/>
      <c r="C1120" s="1"/>
      <c r="D1120" s="1"/>
      <c r="E1120" s="1"/>
      <c r="F1120" s="1"/>
      <c r="G1120" s="1"/>
    </row>
    <row r="1121" spans="1:7" s="90" customFormat="1">
      <c r="A1121" s="107"/>
      <c r="B1121" s="18"/>
      <c r="C1121" s="1"/>
      <c r="D1121" s="1"/>
      <c r="E1121" s="1"/>
      <c r="F1121" s="1"/>
      <c r="G1121" s="1"/>
    </row>
    <row r="1122" spans="1:7" s="90" customFormat="1">
      <c r="A1122" s="107"/>
      <c r="B1122" s="18"/>
      <c r="C1122" s="1"/>
      <c r="D1122" s="1"/>
      <c r="E1122" s="1"/>
      <c r="F1122" s="1"/>
      <c r="G1122" s="1"/>
    </row>
    <row r="1123" spans="1:7" s="90" customFormat="1">
      <c r="A1123" s="107"/>
      <c r="B1123" s="18"/>
      <c r="C1123" s="1"/>
      <c r="D1123" s="1"/>
      <c r="E1123" s="1"/>
      <c r="F1123" s="1"/>
      <c r="G1123" s="1"/>
    </row>
    <row r="1124" spans="1:7" s="90" customFormat="1">
      <c r="A1124" s="107"/>
      <c r="B1124" s="18"/>
      <c r="C1124" s="1"/>
      <c r="D1124" s="1"/>
      <c r="E1124" s="1"/>
      <c r="F1124" s="1"/>
      <c r="G1124" s="1"/>
    </row>
    <row r="1125" spans="1:7" s="90" customFormat="1">
      <c r="A1125" s="107"/>
      <c r="B1125" s="18"/>
      <c r="C1125" s="1"/>
      <c r="D1125" s="1"/>
      <c r="E1125" s="1"/>
      <c r="F1125" s="1"/>
      <c r="G1125" s="1"/>
    </row>
    <row r="1126" spans="1:7" s="90" customFormat="1">
      <c r="A1126" s="107"/>
      <c r="B1126" s="18"/>
      <c r="C1126" s="1"/>
      <c r="D1126" s="1"/>
      <c r="E1126" s="1"/>
      <c r="F1126" s="1"/>
      <c r="G1126" s="1"/>
    </row>
    <row r="1127" spans="1:7" s="90" customFormat="1">
      <c r="A1127" s="107"/>
      <c r="B1127" s="18"/>
      <c r="C1127" s="1"/>
      <c r="D1127" s="1"/>
      <c r="E1127" s="1"/>
      <c r="F1127" s="1"/>
      <c r="G1127" s="1"/>
    </row>
    <row r="1128" spans="1:7" s="90" customFormat="1">
      <c r="A1128" s="107"/>
      <c r="B1128" s="18"/>
      <c r="C1128" s="1"/>
      <c r="D1128" s="1"/>
      <c r="E1128" s="1"/>
      <c r="F1128" s="1"/>
      <c r="G1128" s="1"/>
    </row>
    <row r="1129" spans="1:7" s="90" customFormat="1">
      <c r="A1129" s="107"/>
      <c r="B1129" s="18"/>
      <c r="C1129" s="1"/>
      <c r="D1129" s="1"/>
      <c r="E1129" s="1"/>
      <c r="F1129" s="1"/>
      <c r="G1129" s="1"/>
    </row>
    <row r="1130" spans="1:7" s="90" customFormat="1">
      <c r="A1130" s="107"/>
      <c r="B1130" s="18"/>
      <c r="C1130" s="1"/>
      <c r="D1130" s="1"/>
      <c r="E1130" s="1"/>
      <c r="F1130" s="1"/>
      <c r="G1130" s="1"/>
    </row>
    <row r="1131" spans="1:7" s="90" customFormat="1">
      <c r="A1131" s="107"/>
      <c r="B1131" s="18"/>
      <c r="C1131" s="1"/>
      <c r="D1131" s="1"/>
      <c r="E1131" s="1"/>
      <c r="F1131" s="1"/>
      <c r="G1131" s="1"/>
    </row>
    <row r="1132" spans="1:7" s="90" customFormat="1">
      <c r="A1132" s="107"/>
      <c r="B1132" s="18"/>
      <c r="C1132" s="1"/>
      <c r="D1132" s="1"/>
      <c r="E1132" s="1"/>
      <c r="F1132" s="1"/>
      <c r="G1132" s="1"/>
    </row>
    <row r="1133" spans="1:7" s="90" customFormat="1">
      <c r="A1133" s="107"/>
      <c r="B1133" s="18"/>
      <c r="C1133" s="1"/>
      <c r="D1133" s="1"/>
      <c r="E1133" s="1"/>
      <c r="F1133" s="1"/>
      <c r="G1133" s="1"/>
    </row>
    <row r="1134" spans="1:7" s="90" customFormat="1">
      <c r="A1134" s="107"/>
      <c r="B1134" s="18"/>
      <c r="C1134" s="1"/>
      <c r="D1134" s="1"/>
      <c r="E1134" s="1"/>
      <c r="F1134" s="1"/>
      <c r="G1134" s="1"/>
    </row>
    <row r="1135" spans="1:7" s="90" customFormat="1">
      <c r="A1135" s="107"/>
      <c r="B1135" s="18"/>
      <c r="C1135" s="1"/>
      <c r="D1135" s="1"/>
      <c r="E1135" s="1"/>
      <c r="F1135" s="1"/>
      <c r="G1135" s="1"/>
    </row>
    <row r="1136" spans="1:7" s="90" customFormat="1">
      <c r="A1136" s="107"/>
      <c r="B1136" s="18"/>
      <c r="C1136" s="1"/>
      <c r="D1136" s="1"/>
      <c r="E1136" s="1"/>
      <c r="F1136" s="1"/>
      <c r="G1136" s="1"/>
    </row>
    <row r="1137" spans="1:7" s="90" customFormat="1">
      <c r="A1137" s="107"/>
      <c r="B1137" s="18"/>
      <c r="C1137" s="1"/>
      <c r="D1137" s="1"/>
      <c r="E1137" s="1"/>
      <c r="F1137" s="1"/>
      <c r="G1137" s="1"/>
    </row>
    <row r="1138" spans="1:7" s="90" customFormat="1">
      <c r="A1138" s="107"/>
      <c r="B1138" s="18"/>
      <c r="C1138" s="1"/>
      <c r="D1138" s="1"/>
      <c r="E1138" s="1"/>
      <c r="F1138" s="1"/>
      <c r="G1138" s="1"/>
    </row>
    <row r="1139" spans="1:7" s="90" customFormat="1">
      <c r="A1139" s="107"/>
      <c r="B1139" s="18"/>
      <c r="C1139" s="1"/>
      <c r="D1139" s="1"/>
      <c r="E1139" s="1"/>
      <c r="F1139" s="1"/>
      <c r="G1139" s="1"/>
    </row>
    <row r="1140" spans="1:7" s="90" customFormat="1">
      <c r="A1140" s="107"/>
      <c r="B1140" s="18"/>
      <c r="C1140" s="1"/>
      <c r="D1140" s="1"/>
      <c r="E1140" s="1"/>
      <c r="F1140" s="1"/>
      <c r="G1140" s="1"/>
    </row>
    <row r="1141" spans="1:7" s="90" customFormat="1">
      <c r="A1141" s="107"/>
      <c r="B1141" s="18"/>
      <c r="C1141" s="1"/>
      <c r="D1141" s="1"/>
      <c r="E1141" s="1"/>
      <c r="F1141" s="1"/>
      <c r="G1141" s="1"/>
    </row>
    <row r="1142" spans="1:7" s="90" customFormat="1">
      <c r="A1142" s="107"/>
      <c r="B1142" s="18"/>
      <c r="C1142" s="1"/>
      <c r="D1142" s="1"/>
      <c r="E1142" s="1"/>
      <c r="F1142" s="1"/>
      <c r="G1142" s="1"/>
    </row>
    <row r="1143" spans="1:7" s="90" customFormat="1">
      <c r="A1143" s="107"/>
      <c r="B1143" s="18"/>
      <c r="C1143" s="1"/>
      <c r="D1143" s="1"/>
      <c r="E1143" s="1"/>
      <c r="F1143" s="1"/>
      <c r="G1143" s="1"/>
    </row>
    <row r="1144" spans="1:7" s="90" customFormat="1">
      <c r="A1144" s="107"/>
      <c r="B1144" s="18"/>
      <c r="C1144" s="1"/>
      <c r="D1144" s="1"/>
      <c r="E1144" s="1"/>
      <c r="F1144" s="1"/>
      <c r="G1144" s="1"/>
    </row>
    <row r="1145" spans="1:7" s="90" customFormat="1">
      <c r="A1145" s="107"/>
      <c r="B1145" s="18"/>
      <c r="C1145" s="1"/>
      <c r="D1145" s="1"/>
      <c r="E1145" s="1"/>
      <c r="F1145" s="1"/>
      <c r="G1145" s="1"/>
    </row>
    <row r="1146" spans="1:7" s="90" customFormat="1">
      <c r="A1146" s="107"/>
      <c r="B1146" s="18"/>
      <c r="C1146" s="1"/>
      <c r="D1146" s="1"/>
      <c r="E1146" s="1"/>
      <c r="F1146" s="1"/>
      <c r="G1146" s="1"/>
    </row>
    <row r="1147" spans="1:7" s="90" customFormat="1">
      <c r="A1147" s="107"/>
      <c r="B1147" s="18"/>
      <c r="C1147" s="1"/>
      <c r="D1147" s="1"/>
      <c r="E1147" s="1"/>
      <c r="F1147" s="1"/>
      <c r="G1147" s="1"/>
    </row>
    <row r="1148" spans="1:7" s="90" customFormat="1">
      <c r="A1148" s="107"/>
      <c r="B1148" s="18"/>
      <c r="C1148" s="1"/>
      <c r="D1148" s="1"/>
      <c r="E1148" s="1"/>
      <c r="F1148" s="1"/>
      <c r="G1148" s="1"/>
    </row>
    <row r="1149" spans="1:7" s="90" customFormat="1">
      <c r="A1149" s="107"/>
      <c r="B1149" s="18"/>
      <c r="C1149" s="1"/>
      <c r="D1149" s="1"/>
      <c r="E1149" s="1"/>
      <c r="F1149" s="1"/>
      <c r="G1149" s="1"/>
    </row>
    <row r="1150" spans="1:7" s="90" customFormat="1">
      <c r="A1150" s="107"/>
      <c r="B1150" s="18"/>
      <c r="C1150" s="1"/>
      <c r="D1150" s="1"/>
      <c r="E1150" s="1"/>
      <c r="F1150" s="1"/>
      <c r="G1150" s="1"/>
    </row>
    <row r="1151" spans="1:7" s="90" customFormat="1">
      <c r="A1151" s="107"/>
      <c r="B1151" s="18"/>
      <c r="C1151" s="1"/>
      <c r="D1151" s="1"/>
      <c r="E1151" s="1"/>
      <c r="F1151" s="1"/>
      <c r="G1151" s="1"/>
    </row>
    <row r="1152" spans="1:7" s="90" customFormat="1">
      <c r="A1152" s="107"/>
      <c r="B1152" s="18"/>
      <c r="C1152" s="1"/>
      <c r="D1152" s="1"/>
      <c r="E1152" s="1"/>
      <c r="F1152" s="1"/>
      <c r="G1152" s="1"/>
    </row>
    <row r="1153" spans="1:7" s="90" customFormat="1">
      <c r="A1153" s="107"/>
      <c r="B1153" s="18"/>
      <c r="C1153" s="1"/>
      <c r="D1153" s="1"/>
      <c r="E1153" s="1"/>
      <c r="F1153" s="1"/>
      <c r="G1153" s="1"/>
    </row>
    <row r="1154" spans="1:7" s="90" customFormat="1">
      <c r="A1154" s="107"/>
      <c r="B1154" s="18"/>
      <c r="C1154" s="1"/>
      <c r="D1154" s="1"/>
      <c r="E1154" s="1"/>
      <c r="F1154" s="1"/>
      <c r="G1154" s="1"/>
    </row>
    <row r="1155" spans="1:7" s="90" customFormat="1">
      <c r="A1155" s="107"/>
      <c r="B1155" s="18"/>
      <c r="C1155" s="1"/>
      <c r="D1155" s="1"/>
      <c r="E1155" s="1"/>
      <c r="F1155" s="1"/>
      <c r="G1155" s="1"/>
    </row>
    <row r="1156" spans="1:7" s="90" customFormat="1">
      <c r="A1156" s="107"/>
      <c r="B1156" s="18"/>
      <c r="C1156" s="1"/>
      <c r="D1156" s="1"/>
      <c r="E1156" s="1"/>
      <c r="F1156" s="1"/>
      <c r="G1156" s="1"/>
    </row>
    <row r="1157" spans="1:7" s="90" customFormat="1">
      <c r="A1157" s="107"/>
      <c r="B1157" s="18"/>
      <c r="C1157" s="1"/>
      <c r="D1157" s="1"/>
      <c r="E1157" s="1"/>
      <c r="F1157" s="1"/>
      <c r="G1157" s="1"/>
    </row>
    <row r="1158" spans="1:7" s="90" customFormat="1">
      <c r="A1158" s="107"/>
      <c r="B1158" s="18"/>
      <c r="C1158" s="1"/>
      <c r="D1158" s="1"/>
      <c r="E1158" s="1"/>
      <c r="F1158" s="1"/>
      <c r="G1158" s="1"/>
    </row>
    <row r="1159" spans="1:7" s="90" customFormat="1">
      <c r="A1159" s="107"/>
      <c r="B1159" s="18"/>
      <c r="C1159" s="1"/>
      <c r="D1159" s="1"/>
      <c r="E1159" s="1"/>
      <c r="F1159" s="1"/>
      <c r="G1159" s="1"/>
    </row>
    <row r="1160" spans="1:7" s="90" customFormat="1">
      <c r="A1160" s="107"/>
      <c r="B1160" s="18"/>
      <c r="C1160" s="1"/>
      <c r="D1160" s="1"/>
      <c r="E1160" s="1"/>
      <c r="F1160" s="1"/>
      <c r="G1160" s="1"/>
    </row>
    <row r="1161" spans="1:7" s="90" customFormat="1">
      <c r="A1161" s="107"/>
      <c r="B1161" s="18"/>
      <c r="C1161" s="1"/>
      <c r="D1161" s="1"/>
      <c r="E1161" s="1"/>
      <c r="F1161" s="1"/>
      <c r="G1161" s="1"/>
    </row>
    <row r="1162" spans="1:7" s="90" customFormat="1">
      <c r="A1162" s="107"/>
      <c r="B1162" s="18"/>
      <c r="C1162" s="1"/>
      <c r="D1162" s="1"/>
      <c r="E1162" s="1"/>
      <c r="F1162" s="1"/>
      <c r="G1162" s="1"/>
    </row>
    <row r="1163" spans="1:7" s="90" customFormat="1">
      <c r="A1163" s="107"/>
      <c r="B1163" s="18"/>
      <c r="C1163" s="1"/>
      <c r="D1163" s="1"/>
      <c r="E1163" s="1"/>
      <c r="F1163" s="1"/>
      <c r="G1163" s="1"/>
    </row>
    <row r="1164" spans="1:7" s="90" customFormat="1">
      <c r="A1164" s="107"/>
      <c r="B1164" s="18"/>
      <c r="C1164" s="1"/>
      <c r="D1164" s="1"/>
      <c r="E1164" s="1"/>
      <c r="F1164" s="1"/>
      <c r="G1164" s="1"/>
    </row>
    <row r="1165" spans="1:7" s="90" customFormat="1">
      <c r="A1165" s="107"/>
      <c r="B1165" s="18"/>
      <c r="C1165" s="1"/>
      <c r="D1165" s="1"/>
      <c r="E1165" s="1"/>
      <c r="F1165" s="1"/>
      <c r="G1165" s="1"/>
    </row>
    <row r="1166" spans="1:7" s="90" customFormat="1">
      <c r="A1166" s="107"/>
      <c r="B1166" s="18"/>
      <c r="C1166" s="1"/>
      <c r="D1166" s="1"/>
      <c r="E1166" s="1"/>
      <c r="F1166" s="1"/>
      <c r="G1166" s="1"/>
    </row>
    <row r="1167" spans="1:7" s="90" customFormat="1">
      <c r="A1167" s="107"/>
      <c r="B1167" s="18"/>
      <c r="C1167" s="1"/>
      <c r="D1167" s="1"/>
      <c r="E1167" s="1"/>
      <c r="F1167" s="1"/>
      <c r="G1167" s="1"/>
    </row>
    <row r="1168" spans="1:7" s="90" customFormat="1">
      <c r="A1168" s="107"/>
      <c r="B1168" s="18"/>
      <c r="C1168" s="1"/>
      <c r="D1168" s="1"/>
      <c r="E1168" s="1"/>
      <c r="F1168" s="1"/>
      <c r="G1168" s="1"/>
    </row>
    <row r="1169" spans="1:7" s="90" customFormat="1">
      <c r="A1169" s="107"/>
      <c r="B1169" s="18"/>
      <c r="C1169" s="1"/>
      <c r="D1169" s="1"/>
      <c r="E1169" s="1"/>
      <c r="F1169" s="1"/>
      <c r="G1169" s="1"/>
    </row>
    <row r="1170" spans="1:7" s="90" customFormat="1">
      <c r="A1170" s="107"/>
      <c r="B1170" s="18"/>
      <c r="C1170" s="1"/>
      <c r="D1170" s="1"/>
      <c r="E1170" s="1"/>
      <c r="F1170" s="1"/>
      <c r="G1170" s="1"/>
    </row>
    <row r="1171" spans="1:7" s="90" customFormat="1">
      <c r="A1171" s="107"/>
      <c r="B1171" s="18"/>
      <c r="C1171" s="1"/>
      <c r="D1171" s="1"/>
      <c r="E1171" s="1"/>
      <c r="F1171" s="1"/>
      <c r="G1171" s="1"/>
    </row>
    <row r="1172" spans="1:7" s="90" customFormat="1">
      <c r="A1172" s="107"/>
      <c r="B1172" s="18"/>
      <c r="C1172" s="1"/>
      <c r="D1172" s="1"/>
      <c r="E1172" s="1"/>
      <c r="F1172" s="1"/>
      <c r="G1172" s="1"/>
    </row>
    <row r="1173" spans="1:7" s="90" customFormat="1">
      <c r="A1173" s="107"/>
      <c r="B1173" s="18"/>
      <c r="C1173" s="1"/>
      <c r="D1173" s="1"/>
      <c r="E1173" s="1"/>
      <c r="F1173" s="1"/>
      <c r="G1173" s="1"/>
    </row>
    <row r="1174" spans="1:7" s="90" customFormat="1">
      <c r="A1174" s="107"/>
      <c r="B1174" s="18"/>
      <c r="C1174" s="1"/>
      <c r="D1174" s="1"/>
      <c r="E1174" s="1"/>
      <c r="F1174" s="1"/>
      <c r="G1174" s="1"/>
    </row>
    <row r="1175" spans="1:7" s="90" customFormat="1">
      <c r="A1175" s="107"/>
      <c r="B1175" s="18"/>
      <c r="C1175" s="1"/>
      <c r="D1175" s="1"/>
      <c r="E1175" s="1"/>
      <c r="F1175" s="1"/>
      <c r="G1175" s="1"/>
    </row>
    <row r="1176" spans="1:7" s="90" customFormat="1">
      <c r="A1176" s="107"/>
      <c r="B1176" s="18"/>
      <c r="C1176" s="1"/>
      <c r="D1176" s="1"/>
      <c r="E1176" s="1"/>
      <c r="F1176" s="1"/>
      <c r="G1176" s="1"/>
    </row>
    <row r="1177" spans="1:7" s="90" customFormat="1">
      <c r="A1177" s="107"/>
      <c r="B1177" s="18"/>
      <c r="C1177" s="1"/>
      <c r="D1177" s="1"/>
      <c r="E1177" s="1"/>
      <c r="F1177" s="1"/>
      <c r="G1177" s="1"/>
    </row>
    <row r="1178" spans="1:7" s="90" customFormat="1">
      <c r="A1178" s="107"/>
      <c r="B1178" s="18"/>
      <c r="C1178" s="1"/>
      <c r="D1178" s="1"/>
      <c r="E1178" s="1"/>
      <c r="F1178" s="1"/>
      <c r="G1178" s="1"/>
    </row>
    <row r="1179" spans="1:7" s="90" customFormat="1">
      <c r="A1179" s="107"/>
      <c r="B1179" s="18"/>
      <c r="C1179" s="1"/>
      <c r="D1179" s="1"/>
      <c r="E1179" s="1"/>
      <c r="F1179" s="1"/>
      <c r="G1179" s="1"/>
    </row>
    <row r="1180" spans="1:7" s="90" customFormat="1">
      <c r="A1180" s="107"/>
      <c r="B1180" s="18"/>
      <c r="C1180" s="1"/>
      <c r="D1180" s="1"/>
      <c r="E1180" s="1"/>
      <c r="F1180" s="1"/>
      <c r="G1180" s="1"/>
    </row>
    <row r="1181" spans="1:7" s="90" customFormat="1">
      <c r="A1181" s="107"/>
      <c r="B1181" s="18"/>
      <c r="C1181" s="1"/>
      <c r="D1181" s="1"/>
      <c r="E1181" s="1"/>
      <c r="F1181" s="1"/>
      <c r="G1181" s="1"/>
    </row>
    <row r="1182" spans="1:7" s="90" customFormat="1">
      <c r="A1182" s="107"/>
      <c r="B1182" s="18"/>
      <c r="C1182" s="1"/>
      <c r="D1182" s="1"/>
      <c r="E1182" s="1"/>
      <c r="F1182" s="1"/>
      <c r="G1182" s="1"/>
    </row>
    <row r="1183" spans="1:7" s="90" customFormat="1">
      <c r="A1183" s="107"/>
      <c r="B1183" s="18"/>
      <c r="C1183" s="1"/>
      <c r="D1183" s="1"/>
      <c r="E1183" s="1"/>
      <c r="F1183" s="1"/>
      <c r="G1183" s="1"/>
    </row>
    <row r="1184" spans="1:7" s="90" customFormat="1">
      <c r="A1184" s="107"/>
      <c r="B1184" s="18"/>
      <c r="C1184" s="1"/>
      <c r="D1184" s="1"/>
      <c r="E1184" s="1"/>
      <c r="F1184" s="1"/>
      <c r="G1184" s="1"/>
    </row>
    <row r="1185" spans="1:7" s="90" customFormat="1">
      <c r="A1185" s="107"/>
      <c r="B1185" s="18"/>
      <c r="C1185" s="1"/>
      <c r="D1185" s="1"/>
      <c r="E1185" s="1"/>
      <c r="F1185" s="1"/>
      <c r="G1185" s="1"/>
    </row>
    <row r="1186" spans="1:7" s="90" customFormat="1">
      <c r="A1186" s="107"/>
      <c r="B1186" s="18"/>
      <c r="C1186" s="1"/>
      <c r="D1186" s="1"/>
      <c r="E1186" s="1"/>
      <c r="F1186" s="1"/>
      <c r="G1186" s="1"/>
    </row>
    <row r="1187" spans="1:7" s="90" customFormat="1">
      <c r="A1187" s="107"/>
      <c r="B1187" s="18"/>
      <c r="C1187" s="1"/>
      <c r="D1187" s="1"/>
      <c r="E1187" s="1"/>
      <c r="F1187" s="1"/>
      <c r="G1187" s="1"/>
    </row>
    <row r="1188" spans="1:7" s="90" customFormat="1">
      <c r="A1188" s="107"/>
      <c r="B1188" s="18"/>
      <c r="C1188" s="1"/>
      <c r="D1188" s="1"/>
      <c r="E1188" s="1"/>
      <c r="F1188" s="1"/>
      <c r="G1188" s="1"/>
    </row>
    <row r="1189" spans="1:7" s="90" customFormat="1">
      <c r="A1189" s="107"/>
      <c r="B1189" s="18"/>
      <c r="C1189" s="1"/>
      <c r="D1189" s="1"/>
      <c r="E1189" s="1"/>
      <c r="F1189" s="1"/>
      <c r="G1189" s="1"/>
    </row>
    <row r="1190" spans="1:7" s="90" customFormat="1">
      <c r="A1190" s="107"/>
      <c r="B1190" s="18"/>
      <c r="C1190" s="1"/>
      <c r="D1190" s="1"/>
      <c r="E1190" s="1"/>
      <c r="F1190" s="1"/>
      <c r="G1190" s="1"/>
    </row>
    <row r="1191" spans="1:7" s="90" customFormat="1">
      <c r="A1191" s="107"/>
      <c r="B1191" s="18"/>
      <c r="C1191" s="1"/>
      <c r="D1191" s="1"/>
      <c r="E1191" s="1"/>
      <c r="F1191" s="1"/>
      <c r="G1191" s="1"/>
    </row>
    <row r="1192" spans="1:7" s="90" customFormat="1">
      <c r="A1192" s="107"/>
      <c r="B1192" s="18"/>
      <c r="C1192" s="1"/>
      <c r="D1192" s="1"/>
      <c r="E1192" s="1"/>
      <c r="F1192" s="1"/>
      <c r="G1192" s="1"/>
    </row>
    <row r="1193" spans="1:7" s="90" customFormat="1">
      <c r="A1193" s="107"/>
      <c r="B1193" s="18"/>
      <c r="C1193" s="1"/>
      <c r="D1193" s="1"/>
      <c r="E1193" s="1"/>
      <c r="F1193" s="1"/>
      <c r="G1193" s="1"/>
    </row>
    <row r="1194" spans="1:7" s="90" customFormat="1">
      <c r="A1194" s="107"/>
      <c r="B1194" s="18"/>
      <c r="C1194" s="1"/>
      <c r="D1194" s="1"/>
      <c r="E1194" s="1"/>
      <c r="F1194" s="1"/>
      <c r="G1194" s="1"/>
    </row>
    <row r="1195" spans="1:7" s="90" customFormat="1">
      <c r="A1195" s="107"/>
      <c r="B1195" s="18"/>
      <c r="C1195" s="1"/>
      <c r="D1195" s="1"/>
      <c r="E1195" s="1"/>
      <c r="F1195" s="1"/>
      <c r="G1195" s="1"/>
    </row>
    <row r="1196" spans="1:7" s="90" customFormat="1">
      <c r="A1196" s="107"/>
      <c r="B1196" s="18"/>
      <c r="C1196" s="1"/>
      <c r="D1196" s="1"/>
      <c r="E1196" s="1"/>
      <c r="F1196" s="1"/>
      <c r="G1196" s="1"/>
    </row>
    <row r="1197" spans="1:7" s="90" customFormat="1">
      <c r="A1197" s="107"/>
      <c r="B1197" s="18"/>
      <c r="C1197" s="1"/>
      <c r="D1197" s="1"/>
      <c r="E1197" s="1"/>
      <c r="F1197" s="1"/>
      <c r="G1197" s="1"/>
    </row>
    <row r="1198" spans="1:7" s="90" customFormat="1">
      <c r="A1198" s="107"/>
      <c r="B1198" s="18"/>
      <c r="C1198" s="1"/>
      <c r="D1198" s="1"/>
      <c r="E1198" s="1"/>
      <c r="F1198" s="1"/>
      <c r="G1198" s="1"/>
    </row>
    <row r="1199" spans="1:7" s="90" customFormat="1">
      <c r="A1199" s="107"/>
      <c r="B1199" s="18"/>
      <c r="C1199" s="1"/>
      <c r="D1199" s="1"/>
      <c r="E1199" s="1"/>
      <c r="F1199" s="1"/>
      <c r="G1199" s="1"/>
    </row>
    <row r="1200" spans="1:7" s="90" customFormat="1">
      <c r="A1200" s="107"/>
      <c r="B1200" s="18"/>
      <c r="C1200" s="1"/>
      <c r="D1200" s="1"/>
      <c r="E1200" s="1"/>
      <c r="F1200" s="1"/>
      <c r="G1200" s="1"/>
    </row>
    <row r="1201" spans="1:7" s="90" customFormat="1">
      <c r="A1201" s="107"/>
      <c r="B1201" s="18"/>
      <c r="C1201" s="1"/>
      <c r="D1201" s="1"/>
      <c r="E1201" s="1"/>
      <c r="F1201" s="1"/>
      <c r="G1201" s="1"/>
    </row>
    <row r="1202" spans="1:7" s="90" customFormat="1">
      <c r="A1202" s="107"/>
      <c r="B1202" s="18"/>
      <c r="C1202" s="1"/>
      <c r="D1202" s="1"/>
      <c r="E1202" s="1"/>
      <c r="F1202" s="1"/>
      <c r="G1202" s="1"/>
    </row>
  </sheetData>
  <autoFilter ref="A5:WXO60"/>
  <mergeCells count="1">
    <mergeCell ref="B2:G2"/>
  </mergeCells>
  <conditionalFormatting sqref="B44">
    <cfRule type="expression" dxfId="28" priority="4504" stopIfTrue="1">
      <formula>#REF!&gt;0</formula>
    </cfRule>
  </conditionalFormatting>
  <conditionalFormatting sqref="H9:V9">
    <cfRule type="cellIs" dxfId="27" priority="4503" stopIfTrue="1" operator="equal">
      <formula>0</formula>
    </cfRule>
  </conditionalFormatting>
  <conditionalFormatting sqref="D4:G5">
    <cfRule type="expression" dxfId="26" priority="4500">
      <formula>$B4=3</formula>
    </cfRule>
    <cfRule type="expression" dxfId="25" priority="4501">
      <formula>$B4=2</formula>
    </cfRule>
    <cfRule type="expression" dxfId="24" priority="4502">
      <formula>$B4=1</formula>
    </cfRule>
  </conditionalFormatting>
  <conditionalFormatting sqref="C5">
    <cfRule type="expression" dxfId="23" priority="4497">
      <formula>$B5=3</formula>
    </cfRule>
    <cfRule type="expression" dxfId="22" priority="4498">
      <formula>$B5=2</formula>
    </cfRule>
    <cfRule type="expression" dxfId="21" priority="4499">
      <formula>$B5=1</formula>
    </cfRule>
  </conditionalFormatting>
  <conditionalFormatting sqref="A1:XFD1048576">
    <cfRule type="expression" dxfId="20" priority="4387">
      <formula>$A1=2</formula>
    </cfRule>
    <cfRule type="expression" dxfId="19" priority="4388">
      <formula>$A1=1</formula>
    </cfRule>
  </conditionalFormatting>
  <conditionalFormatting sqref="B69:C74">
    <cfRule type="expression" dxfId="18" priority="4370">
      <formula>$A69=2</formula>
    </cfRule>
    <cfRule type="expression" dxfId="17" priority="4371">
      <formula>$A69=1</formula>
    </cfRule>
  </conditionalFormatting>
  <conditionalFormatting sqref="B59">
    <cfRule type="expression" dxfId="16" priority="4286">
      <formula>$A59=2</formula>
    </cfRule>
    <cfRule type="expression" dxfId="15" priority="4287">
      <formula>$A59=1</formula>
    </cfRule>
  </conditionalFormatting>
  <conditionalFormatting sqref="C69:C74">
    <cfRule type="expression" dxfId="14" priority="4280">
      <formula>$A69=2</formula>
    </cfRule>
    <cfRule type="expression" dxfId="13" priority="4281">
      <formula>$A69=1</formula>
    </cfRule>
  </conditionalFormatting>
  <conditionalFormatting sqref="B69:B73">
    <cfRule type="expression" dxfId="12" priority="4277">
      <formula>$B69=3</formula>
    </cfRule>
    <cfRule type="expression" dxfId="11" priority="4278">
      <formula>$B69=2</formula>
    </cfRule>
    <cfRule type="expression" dxfId="10" priority="4279">
      <formula>$B69=1</formula>
    </cfRule>
  </conditionalFormatting>
  <conditionalFormatting sqref="B69:B73">
    <cfRule type="expression" dxfId="9" priority="4273">
      <formula>$A69=4</formula>
    </cfRule>
    <cfRule type="expression" dxfId="8" priority="4274">
      <formula>$A69=3</formula>
    </cfRule>
    <cfRule type="expression" dxfId="7" priority="4275">
      <formula>$A69=2</formula>
    </cfRule>
    <cfRule type="expression" dxfId="6" priority="4276">
      <formula>$A69=1</formula>
    </cfRule>
  </conditionalFormatting>
  <conditionalFormatting sqref="D18:G19">
    <cfRule type="expression" dxfId="5" priority="4199">
      <formula>$A18=2</formula>
    </cfRule>
    <cfRule type="expression" dxfId="4" priority="4200">
      <formula>$A18=1</formula>
    </cfRule>
  </conditionalFormatting>
  <conditionalFormatting sqref="C6:C56">
    <cfRule type="expression" dxfId="3" priority="2814">
      <formula>$A6=2</formula>
    </cfRule>
    <cfRule type="expression" dxfId="2" priority="2815">
      <formula>$A6=1</formula>
    </cfRule>
  </conditionalFormatting>
  <conditionalFormatting sqref="C6:C56">
    <cfRule type="expression" dxfId="1" priority="2812">
      <formula>$A6=2</formula>
    </cfRule>
    <cfRule type="expression" dxfId="0" priority="2813">
      <formula>$A6=1</formula>
    </cfRule>
  </conditionalFormatting>
  <pageMargins left="0" right="0" top="0" bottom="0" header="0" footer="0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99"/>
    <pageSetUpPr fitToPage="1"/>
  </sheetPr>
  <dimension ref="A1:P1194"/>
  <sheetViews>
    <sheetView zoomScaleNormal="100" zoomScaleSheetLayoutView="85" workbookViewId="0">
      <pane xSplit="2" ySplit="5" topLeftCell="C6" activePane="bottomRight" state="frozen"/>
      <selection activeCell="AP29" sqref="AP29:AQ29"/>
      <selection pane="topRight" activeCell="AP29" sqref="AP29:AQ29"/>
      <selection pane="bottomLeft" activeCell="AP29" sqref="AP29:AQ29"/>
      <selection pane="bottomRight" activeCell="B3" sqref="B3"/>
    </sheetView>
  </sheetViews>
  <sheetFormatPr defaultColWidth="0" defaultRowHeight="15"/>
  <cols>
    <col min="1" max="1" width="5" style="115" hidden="1" customWidth="1"/>
    <col min="2" max="2" width="56" style="18" customWidth="1"/>
    <col min="3" max="3" width="19" style="1" customWidth="1"/>
    <col min="4" max="7" width="16.28515625" style="1" customWidth="1"/>
    <col min="8" max="15" width="9.140625" style="3" customWidth="1"/>
    <col min="16" max="16" width="9.140625" style="3" hidden="1" customWidth="1"/>
    <col min="17" max="20" width="9.140625" style="3" customWidth="1"/>
    <col min="21" max="21" width="68.28515625" style="3" customWidth="1"/>
    <col min="22" max="30" width="0" style="3" hidden="1" customWidth="1"/>
    <col min="31" max="33" width="14.85546875" style="3" customWidth="1"/>
    <col min="34" max="36" width="0" style="3" hidden="1" customWidth="1"/>
    <col min="37" max="37" width="12.7109375" style="3" customWidth="1"/>
    <col min="38" max="38" width="14.85546875" style="3" customWidth="1"/>
    <col min="39" max="39" width="12.7109375" style="3" customWidth="1"/>
    <col min="40" max="40" width="12.42578125" style="3" customWidth="1"/>
    <col min="41" max="41" width="13.140625" style="3" customWidth="1"/>
    <col min="42" max="43" width="12.42578125" style="3" customWidth="1"/>
    <col min="44" max="47" width="12.7109375" style="3" customWidth="1"/>
    <col min="48" max="48" width="14.85546875" style="3" customWidth="1"/>
    <col min="49" max="49" width="12.7109375" style="3" customWidth="1"/>
    <col min="50" max="50" width="14.85546875" style="3" customWidth="1"/>
    <col min="51" max="54" width="12.7109375" style="3" customWidth="1"/>
    <col min="55" max="55" width="14.85546875" style="3" customWidth="1"/>
    <col min="56" max="57" width="12.7109375" style="3" customWidth="1"/>
    <col min="58" max="58" width="14.85546875" style="3" customWidth="1"/>
    <col min="59" max="59" width="12.7109375" style="3" customWidth="1"/>
    <col min="60" max="74" width="0" style="3" hidden="1"/>
    <col min="75" max="75" width="9.140625" style="3" customWidth="1"/>
    <col min="76" max="76" width="12" style="3" customWidth="1"/>
    <col min="77" max="77" width="66.28515625" style="3" customWidth="1"/>
    <col min="78" max="84" width="0" style="3" hidden="1" customWidth="1"/>
    <col min="85" max="85" width="15.140625" style="3" customWidth="1"/>
    <col min="86" max="86" width="0" style="3" hidden="1" customWidth="1"/>
    <col min="87" max="87" width="16.5703125" style="3" customWidth="1"/>
    <col min="88" max="91" width="0" style="3" hidden="1" customWidth="1"/>
    <col min="92" max="276" width="9.140625" style="3" customWidth="1"/>
    <col min="277" max="277" width="68.28515625" style="3" customWidth="1"/>
    <col min="278" max="286" width="0" style="3" hidden="1" customWidth="1"/>
    <col min="287" max="289" width="14.85546875" style="3" customWidth="1"/>
    <col min="290" max="292" width="0" style="3" hidden="1" customWidth="1"/>
    <col min="293" max="293" width="12.7109375" style="3" customWidth="1"/>
    <col min="294" max="294" width="14.85546875" style="3" customWidth="1"/>
    <col min="295" max="295" width="12.7109375" style="3" customWidth="1"/>
    <col min="296" max="296" width="12.42578125" style="3" customWidth="1"/>
    <col min="297" max="297" width="13.140625" style="3" customWidth="1"/>
    <col min="298" max="299" width="12.42578125" style="3" customWidth="1"/>
    <col min="300" max="303" width="12.7109375" style="3" customWidth="1"/>
    <col min="304" max="304" width="14.85546875" style="3" customWidth="1"/>
    <col min="305" max="305" width="12.7109375" style="3" customWidth="1"/>
    <col min="306" max="306" width="14.85546875" style="3" customWidth="1"/>
    <col min="307" max="310" width="12.7109375" style="3" customWidth="1"/>
    <col min="311" max="311" width="14.85546875" style="3" customWidth="1"/>
    <col min="312" max="313" width="12.7109375" style="3" customWidth="1"/>
    <col min="314" max="314" width="14.85546875" style="3" customWidth="1"/>
    <col min="315" max="315" width="12.7109375" style="3" customWidth="1"/>
    <col min="316" max="330" width="0" style="3" hidden="1"/>
    <col min="331" max="331" width="9.140625" style="3" customWidth="1"/>
    <col min="332" max="332" width="12" style="3" customWidth="1"/>
    <col min="333" max="333" width="66.28515625" style="3" customWidth="1"/>
    <col min="334" max="340" width="0" style="3" hidden="1" customWidth="1"/>
    <col min="341" max="341" width="15.140625" style="3" customWidth="1"/>
    <col min="342" max="342" width="0" style="3" hidden="1" customWidth="1"/>
    <col min="343" max="343" width="16.5703125" style="3" customWidth="1"/>
    <col min="344" max="347" width="0" style="3" hidden="1" customWidth="1"/>
    <col min="348" max="532" width="9.140625" style="3" customWidth="1"/>
    <col min="533" max="533" width="68.28515625" style="3" customWidth="1"/>
    <col min="534" max="542" width="0" style="3" hidden="1" customWidth="1"/>
    <col min="543" max="545" width="14.85546875" style="3" customWidth="1"/>
    <col min="546" max="548" width="0" style="3" hidden="1" customWidth="1"/>
    <col min="549" max="549" width="12.7109375" style="3" customWidth="1"/>
    <col min="550" max="550" width="14.85546875" style="3" customWidth="1"/>
    <col min="551" max="551" width="12.7109375" style="3" customWidth="1"/>
    <col min="552" max="552" width="12.42578125" style="3" customWidth="1"/>
    <col min="553" max="553" width="13.140625" style="3" customWidth="1"/>
    <col min="554" max="555" width="12.42578125" style="3" customWidth="1"/>
    <col min="556" max="559" width="12.7109375" style="3" customWidth="1"/>
    <col min="560" max="560" width="14.85546875" style="3" customWidth="1"/>
    <col min="561" max="561" width="12.7109375" style="3" customWidth="1"/>
    <col min="562" max="562" width="14.85546875" style="3" customWidth="1"/>
    <col min="563" max="566" width="12.7109375" style="3" customWidth="1"/>
    <col min="567" max="567" width="14.85546875" style="3" customWidth="1"/>
    <col min="568" max="569" width="12.7109375" style="3" customWidth="1"/>
    <col min="570" max="570" width="14.85546875" style="3" customWidth="1"/>
    <col min="571" max="571" width="12.7109375" style="3" customWidth="1"/>
    <col min="572" max="586" width="0" style="3" hidden="1"/>
    <col min="587" max="587" width="9.140625" style="3" customWidth="1"/>
    <col min="588" max="588" width="12" style="3" customWidth="1"/>
    <col min="589" max="589" width="66.28515625" style="3" customWidth="1"/>
    <col min="590" max="596" width="0" style="3" hidden="1" customWidth="1"/>
    <col min="597" max="597" width="15.140625" style="3" customWidth="1"/>
    <col min="598" max="598" width="0" style="3" hidden="1" customWidth="1"/>
    <col min="599" max="599" width="16.5703125" style="3" customWidth="1"/>
    <col min="600" max="603" width="0" style="3" hidden="1" customWidth="1"/>
    <col min="604" max="788" width="9.140625" style="3" customWidth="1"/>
    <col min="789" max="789" width="68.28515625" style="3" customWidth="1"/>
    <col min="790" max="798" width="0" style="3" hidden="1" customWidth="1"/>
    <col min="799" max="801" width="14.85546875" style="3" customWidth="1"/>
    <col min="802" max="804" width="0" style="3" hidden="1" customWidth="1"/>
    <col min="805" max="805" width="12.7109375" style="3" customWidth="1"/>
    <col min="806" max="806" width="14.85546875" style="3" customWidth="1"/>
    <col min="807" max="807" width="12.7109375" style="3" customWidth="1"/>
    <col min="808" max="808" width="12.42578125" style="3" customWidth="1"/>
    <col min="809" max="809" width="13.140625" style="3" customWidth="1"/>
    <col min="810" max="811" width="12.42578125" style="3" customWidth="1"/>
    <col min="812" max="815" width="12.7109375" style="3" customWidth="1"/>
    <col min="816" max="816" width="14.85546875" style="3" customWidth="1"/>
    <col min="817" max="817" width="12.7109375" style="3" customWidth="1"/>
    <col min="818" max="818" width="14.85546875" style="3" customWidth="1"/>
    <col min="819" max="822" width="12.7109375" style="3" customWidth="1"/>
    <col min="823" max="823" width="14.85546875" style="3" customWidth="1"/>
    <col min="824" max="825" width="12.7109375" style="3" customWidth="1"/>
    <col min="826" max="826" width="14.85546875" style="3" customWidth="1"/>
    <col min="827" max="827" width="12.7109375" style="3" customWidth="1"/>
    <col min="828" max="842" width="0" style="3" hidden="1"/>
    <col min="843" max="843" width="9.140625" style="3" customWidth="1"/>
    <col min="844" max="844" width="12" style="3" customWidth="1"/>
    <col min="845" max="845" width="66.28515625" style="3" customWidth="1"/>
    <col min="846" max="852" width="0" style="3" hidden="1" customWidth="1"/>
    <col min="853" max="853" width="15.140625" style="3" customWidth="1"/>
    <col min="854" max="854" width="0" style="3" hidden="1" customWidth="1"/>
    <col min="855" max="855" width="16.5703125" style="3" customWidth="1"/>
    <col min="856" max="859" width="0" style="3" hidden="1" customWidth="1"/>
    <col min="860" max="1044" width="9.140625" style="3" customWidth="1"/>
    <col min="1045" max="1045" width="68.28515625" style="3" customWidth="1"/>
    <col min="1046" max="1054" width="0" style="3" hidden="1" customWidth="1"/>
    <col min="1055" max="1057" width="14.85546875" style="3" customWidth="1"/>
    <col min="1058" max="1060" width="0" style="3" hidden="1" customWidth="1"/>
    <col min="1061" max="1061" width="12.7109375" style="3" customWidth="1"/>
    <col min="1062" max="1062" width="14.85546875" style="3" customWidth="1"/>
    <col min="1063" max="1063" width="12.7109375" style="3" customWidth="1"/>
    <col min="1064" max="1064" width="12.42578125" style="3" customWidth="1"/>
    <col min="1065" max="1065" width="13.140625" style="3" customWidth="1"/>
    <col min="1066" max="1067" width="12.42578125" style="3" customWidth="1"/>
    <col min="1068" max="1071" width="12.7109375" style="3" customWidth="1"/>
    <col min="1072" max="1072" width="14.85546875" style="3" customWidth="1"/>
    <col min="1073" max="1073" width="12.7109375" style="3" customWidth="1"/>
    <col min="1074" max="1074" width="14.85546875" style="3" customWidth="1"/>
    <col min="1075" max="1078" width="12.7109375" style="3" customWidth="1"/>
    <col min="1079" max="1079" width="14.85546875" style="3" customWidth="1"/>
    <col min="1080" max="1081" width="12.7109375" style="3" customWidth="1"/>
    <col min="1082" max="1082" width="14.85546875" style="3" customWidth="1"/>
    <col min="1083" max="1083" width="12.7109375" style="3" customWidth="1"/>
    <col min="1084" max="1098" width="0" style="3" hidden="1"/>
    <col min="1099" max="1099" width="9.140625" style="3" customWidth="1"/>
    <col min="1100" max="1100" width="12" style="3" customWidth="1"/>
    <col min="1101" max="1101" width="66.28515625" style="3" customWidth="1"/>
    <col min="1102" max="1108" width="0" style="3" hidden="1" customWidth="1"/>
    <col min="1109" max="1109" width="15.140625" style="3" customWidth="1"/>
    <col min="1110" max="1110" width="0" style="3" hidden="1" customWidth="1"/>
    <col min="1111" max="1111" width="16.5703125" style="3" customWidth="1"/>
    <col min="1112" max="1115" width="0" style="3" hidden="1" customWidth="1"/>
    <col min="1116" max="1300" width="9.140625" style="3" customWidth="1"/>
    <col min="1301" max="1301" width="68.28515625" style="3" customWidth="1"/>
    <col min="1302" max="1310" width="0" style="3" hidden="1" customWidth="1"/>
    <col min="1311" max="1313" width="14.85546875" style="3" customWidth="1"/>
    <col min="1314" max="1316" width="0" style="3" hidden="1" customWidth="1"/>
    <col min="1317" max="1317" width="12.7109375" style="3" customWidth="1"/>
    <col min="1318" max="1318" width="14.85546875" style="3" customWidth="1"/>
    <col min="1319" max="1319" width="12.7109375" style="3" customWidth="1"/>
    <col min="1320" max="1320" width="12.42578125" style="3" customWidth="1"/>
    <col min="1321" max="1321" width="13.140625" style="3" customWidth="1"/>
    <col min="1322" max="1323" width="12.42578125" style="3" customWidth="1"/>
    <col min="1324" max="1327" width="12.7109375" style="3" customWidth="1"/>
    <col min="1328" max="1328" width="14.85546875" style="3" customWidth="1"/>
    <col min="1329" max="1329" width="12.7109375" style="3" customWidth="1"/>
    <col min="1330" max="1330" width="14.85546875" style="3" customWidth="1"/>
    <col min="1331" max="1334" width="12.7109375" style="3" customWidth="1"/>
    <col min="1335" max="1335" width="14.85546875" style="3" customWidth="1"/>
    <col min="1336" max="1337" width="12.7109375" style="3" customWidth="1"/>
    <col min="1338" max="1338" width="14.85546875" style="3" customWidth="1"/>
    <col min="1339" max="1339" width="12.7109375" style="3" customWidth="1"/>
    <col min="1340" max="1354" width="0" style="3" hidden="1"/>
    <col min="1355" max="1355" width="9.140625" style="3" customWidth="1"/>
    <col min="1356" max="1356" width="12" style="3" customWidth="1"/>
    <col min="1357" max="1357" width="66.28515625" style="3" customWidth="1"/>
    <col min="1358" max="1364" width="0" style="3" hidden="1" customWidth="1"/>
    <col min="1365" max="1365" width="15.140625" style="3" customWidth="1"/>
    <col min="1366" max="1366" width="0" style="3" hidden="1" customWidth="1"/>
    <col min="1367" max="1367" width="16.5703125" style="3" customWidth="1"/>
    <col min="1368" max="1371" width="0" style="3" hidden="1" customWidth="1"/>
    <col min="1372" max="1556" width="9.140625" style="3" customWidth="1"/>
    <col min="1557" max="1557" width="68.28515625" style="3" customWidth="1"/>
    <col min="1558" max="1566" width="0" style="3" hidden="1" customWidth="1"/>
    <col min="1567" max="1569" width="14.85546875" style="3" customWidth="1"/>
    <col min="1570" max="1572" width="0" style="3" hidden="1" customWidth="1"/>
    <col min="1573" max="1573" width="12.7109375" style="3" customWidth="1"/>
    <col min="1574" max="1574" width="14.85546875" style="3" customWidth="1"/>
    <col min="1575" max="1575" width="12.7109375" style="3" customWidth="1"/>
    <col min="1576" max="1576" width="12.42578125" style="3" customWidth="1"/>
    <col min="1577" max="1577" width="13.140625" style="3" customWidth="1"/>
    <col min="1578" max="1579" width="12.42578125" style="3" customWidth="1"/>
    <col min="1580" max="1583" width="12.7109375" style="3" customWidth="1"/>
    <col min="1584" max="1584" width="14.85546875" style="3" customWidth="1"/>
    <col min="1585" max="1585" width="12.7109375" style="3" customWidth="1"/>
    <col min="1586" max="1586" width="14.85546875" style="3" customWidth="1"/>
    <col min="1587" max="1590" width="12.7109375" style="3" customWidth="1"/>
    <col min="1591" max="1591" width="14.85546875" style="3" customWidth="1"/>
    <col min="1592" max="1593" width="12.7109375" style="3" customWidth="1"/>
    <col min="1594" max="1594" width="14.85546875" style="3" customWidth="1"/>
    <col min="1595" max="1595" width="12.7109375" style="3" customWidth="1"/>
    <col min="1596" max="1610" width="0" style="3" hidden="1"/>
    <col min="1611" max="1611" width="9.140625" style="3" customWidth="1"/>
    <col min="1612" max="1612" width="12" style="3" customWidth="1"/>
    <col min="1613" max="1613" width="66.28515625" style="3" customWidth="1"/>
    <col min="1614" max="1620" width="0" style="3" hidden="1" customWidth="1"/>
    <col min="1621" max="1621" width="15.140625" style="3" customWidth="1"/>
    <col min="1622" max="1622" width="0" style="3" hidden="1" customWidth="1"/>
    <col min="1623" max="1623" width="16.5703125" style="3" customWidth="1"/>
    <col min="1624" max="1627" width="0" style="3" hidden="1" customWidth="1"/>
    <col min="1628" max="1812" width="9.140625" style="3" customWidth="1"/>
    <col min="1813" max="1813" width="68.28515625" style="3" customWidth="1"/>
    <col min="1814" max="1822" width="0" style="3" hidden="1" customWidth="1"/>
    <col min="1823" max="1825" width="14.85546875" style="3" customWidth="1"/>
    <col min="1826" max="1828" width="0" style="3" hidden="1" customWidth="1"/>
    <col min="1829" max="1829" width="12.7109375" style="3" customWidth="1"/>
    <col min="1830" max="1830" width="14.85546875" style="3" customWidth="1"/>
    <col min="1831" max="1831" width="12.7109375" style="3" customWidth="1"/>
    <col min="1832" max="1832" width="12.42578125" style="3" customWidth="1"/>
    <col min="1833" max="1833" width="13.140625" style="3" customWidth="1"/>
    <col min="1834" max="1835" width="12.42578125" style="3" customWidth="1"/>
    <col min="1836" max="1839" width="12.7109375" style="3" customWidth="1"/>
    <col min="1840" max="1840" width="14.85546875" style="3" customWidth="1"/>
    <col min="1841" max="1841" width="12.7109375" style="3" customWidth="1"/>
    <col min="1842" max="1842" width="14.85546875" style="3" customWidth="1"/>
    <col min="1843" max="1846" width="12.7109375" style="3" customWidth="1"/>
    <col min="1847" max="1847" width="14.85546875" style="3" customWidth="1"/>
    <col min="1848" max="1849" width="12.7109375" style="3" customWidth="1"/>
    <col min="1850" max="1850" width="14.85546875" style="3" customWidth="1"/>
    <col min="1851" max="1851" width="12.7109375" style="3" customWidth="1"/>
    <col min="1852" max="1866" width="0" style="3" hidden="1"/>
    <col min="1867" max="1867" width="9.140625" style="3" customWidth="1"/>
    <col min="1868" max="1868" width="12" style="3" customWidth="1"/>
    <col min="1869" max="1869" width="66.28515625" style="3" customWidth="1"/>
    <col min="1870" max="1876" width="0" style="3" hidden="1" customWidth="1"/>
    <col min="1877" max="1877" width="15.140625" style="3" customWidth="1"/>
    <col min="1878" max="1878" width="0" style="3" hidden="1" customWidth="1"/>
    <col min="1879" max="1879" width="16.5703125" style="3" customWidth="1"/>
    <col min="1880" max="1883" width="0" style="3" hidden="1" customWidth="1"/>
    <col min="1884" max="2068" width="9.140625" style="3" customWidth="1"/>
    <col min="2069" max="2069" width="68.28515625" style="3" customWidth="1"/>
    <col min="2070" max="2078" width="0" style="3" hidden="1" customWidth="1"/>
    <col min="2079" max="2081" width="14.85546875" style="3" customWidth="1"/>
    <col min="2082" max="2084" width="0" style="3" hidden="1" customWidth="1"/>
    <col min="2085" max="2085" width="12.7109375" style="3" customWidth="1"/>
    <col min="2086" max="2086" width="14.85546875" style="3" customWidth="1"/>
    <col min="2087" max="2087" width="12.7109375" style="3" customWidth="1"/>
    <col min="2088" max="2088" width="12.42578125" style="3" customWidth="1"/>
    <col min="2089" max="2089" width="13.140625" style="3" customWidth="1"/>
    <col min="2090" max="2091" width="12.42578125" style="3" customWidth="1"/>
    <col min="2092" max="2095" width="12.7109375" style="3" customWidth="1"/>
    <col min="2096" max="2096" width="14.85546875" style="3" customWidth="1"/>
    <col min="2097" max="2097" width="12.7109375" style="3" customWidth="1"/>
    <col min="2098" max="2098" width="14.85546875" style="3" customWidth="1"/>
    <col min="2099" max="2102" width="12.7109375" style="3" customWidth="1"/>
    <col min="2103" max="2103" width="14.85546875" style="3" customWidth="1"/>
    <col min="2104" max="2105" width="12.7109375" style="3" customWidth="1"/>
    <col min="2106" max="2106" width="14.85546875" style="3" customWidth="1"/>
    <col min="2107" max="2107" width="12.7109375" style="3" customWidth="1"/>
    <col min="2108" max="2122" width="0" style="3" hidden="1"/>
    <col min="2123" max="2123" width="9.140625" style="3" customWidth="1"/>
    <col min="2124" max="2124" width="12" style="3" customWidth="1"/>
    <col min="2125" max="2125" width="66.28515625" style="3" customWidth="1"/>
    <col min="2126" max="2132" width="0" style="3" hidden="1" customWidth="1"/>
    <col min="2133" max="2133" width="15.140625" style="3" customWidth="1"/>
    <col min="2134" max="2134" width="0" style="3" hidden="1" customWidth="1"/>
    <col min="2135" max="2135" width="16.5703125" style="3" customWidth="1"/>
    <col min="2136" max="2139" width="0" style="3" hidden="1" customWidth="1"/>
    <col min="2140" max="2324" width="9.140625" style="3" customWidth="1"/>
    <col min="2325" max="2325" width="68.28515625" style="3" customWidth="1"/>
    <col min="2326" max="2334" width="0" style="3" hidden="1" customWidth="1"/>
    <col min="2335" max="2337" width="14.85546875" style="3" customWidth="1"/>
    <col min="2338" max="2340" width="0" style="3" hidden="1" customWidth="1"/>
    <col min="2341" max="2341" width="12.7109375" style="3" customWidth="1"/>
    <col min="2342" max="2342" width="14.85546875" style="3" customWidth="1"/>
    <col min="2343" max="2343" width="12.7109375" style="3" customWidth="1"/>
    <col min="2344" max="2344" width="12.42578125" style="3" customWidth="1"/>
    <col min="2345" max="2345" width="13.140625" style="3" customWidth="1"/>
    <col min="2346" max="2347" width="12.42578125" style="3" customWidth="1"/>
    <col min="2348" max="2351" width="12.7109375" style="3" customWidth="1"/>
    <col min="2352" max="2352" width="14.85546875" style="3" customWidth="1"/>
    <col min="2353" max="2353" width="12.7109375" style="3" customWidth="1"/>
    <col min="2354" max="2354" width="14.85546875" style="3" customWidth="1"/>
    <col min="2355" max="2358" width="12.7109375" style="3" customWidth="1"/>
    <col min="2359" max="2359" width="14.85546875" style="3" customWidth="1"/>
    <col min="2360" max="2361" width="12.7109375" style="3" customWidth="1"/>
    <col min="2362" max="2362" width="14.85546875" style="3" customWidth="1"/>
    <col min="2363" max="2363" width="12.7109375" style="3" customWidth="1"/>
    <col min="2364" max="2378" width="0" style="3" hidden="1"/>
    <col min="2379" max="2379" width="9.140625" style="3" customWidth="1"/>
    <col min="2380" max="2380" width="12" style="3" customWidth="1"/>
    <col min="2381" max="2381" width="66.28515625" style="3" customWidth="1"/>
    <col min="2382" max="2388" width="0" style="3" hidden="1" customWidth="1"/>
    <col min="2389" max="2389" width="15.140625" style="3" customWidth="1"/>
    <col min="2390" max="2390" width="0" style="3" hidden="1" customWidth="1"/>
    <col min="2391" max="2391" width="16.5703125" style="3" customWidth="1"/>
    <col min="2392" max="2395" width="0" style="3" hidden="1" customWidth="1"/>
    <col min="2396" max="2580" width="9.140625" style="3" customWidth="1"/>
    <col min="2581" max="2581" width="68.28515625" style="3" customWidth="1"/>
    <col min="2582" max="2590" width="0" style="3" hidden="1" customWidth="1"/>
    <col min="2591" max="2593" width="14.85546875" style="3" customWidth="1"/>
    <col min="2594" max="2596" width="0" style="3" hidden="1" customWidth="1"/>
    <col min="2597" max="2597" width="12.7109375" style="3" customWidth="1"/>
    <col min="2598" max="2598" width="14.85546875" style="3" customWidth="1"/>
    <col min="2599" max="2599" width="12.7109375" style="3" customWidth="1"/>
    <col min="2600" max="2600" width="12.42578125" style="3" customWidth="1"/>
    <col min="2601" max="2601" width="13.140625" style="3" customWidth="1"/>
    <col min="2602" max="2603" width="12.42578125" style="3" customWidth="1"/>
    <col min="2604" max="2607" width="12.7109375" style="3" customWidth="1"/>
    <col min="2608" max="2608" width="14.85546875" style="3" customWidth="1"/>
    <col min="2609" max="2609" width="12.7109375" style="3" customWidth="1"/>
    <col min="2610" max="2610" width="14.85546875" style="3" customWidth="1"/>
    <col min="2611" max="2614" width="12.7109375" style="3" customWidth="1"/>
    <col min="2615" max="2615" width="14.85546875" style="3" customWidth="1"/>
    <col min="2616" max="2617" width="12.7109375" style="3" customWidth="1"/>
    <col min="2618" max="2618" width="14.85546875" style="3" customWidth="1"/>
    <col min="2619" max="2619" width="12.7109375" style="3" customWidth="1"/>
    <col min="2620" max="2634" width="0" style="3" hidden="1"/>
    <col min="2635" max="2635" width="9.140625" style="3" customWidth="1"/>
    <col min="2636" max="2636" width="12" style="3" customWidth="1"/>
    <col min="2637" max="2637" width="66.28515625" style="3" customWidth="1"/>
    <col min="2638" max="2644" width="0" style="3" hidden="1" customWidth="1"/>
    <col min="2645" max="2645" width="15.140625" style="3" customWidth="1"/>
    <col min="2646" max="2646" width="0" style="3" hidden="1" customWidth="1"/>
    <col min="2647" max="2647" width="16.5703125" style="3" customWidth="1"/>
    <col min="2648" max="2651" width="0" style="3" hidden="1" customWidth="1"/>
    <col min="2652" max="2836" width="9.140625" style="3" customWidth="1"/>
    <col min="2837" max="2837" width="68.28515625" style="3" customWidth="1"/>
    <col min="2838" max="2846" width="0" style="3" hidden="1" customWidth="1"/>
    <col min="2847" max="2849" width="14.85546875" style="3" customWidth="1"/>
    <col min="2850" max="2852" width="0" style="3" hidden="1" customWidth="1"/>
    <col min="2853" max="2853" width="12.7109375" style="3" customWidth="1"/>
    <col min="2854" max="2854" width="14.85546875" style="3" customWidth="1"/>
    <col min="2855" max="2855" width="12.7109375" style="3" customWidth="1"/>
    <col min="2856" max="2856" width="12.42578125" style="3" customWidth="1"/>
    <col min="2857" max="2857" width="13.140625" style="3" customWidth="1"/>
    <col min="2858" max="2859" width="12.42578125" style="3" customWidth="1"/>
    <col min="2860" max="2863" width="12.7109375" style="3" customWidth="1"/>
    <col min="2864" max="2864" width="14.85546875" style="3" customWidth="1"/>
    <col min="2865" max="2865" width="12.7109375" style="3" customWidth="1"/>
    <col min="2866" max="2866" width="14.85546875" style="3" customWidth="1"/>
    <col min="2867" max="2870" width="12.7109375" style="3" customWidth="1"/>
    <col min="2871" max="2871" width="14.85546875" style="3" customWidth="1"/>
    <col min="2872" max="2873" width="12.7109375" style="3" customWidth="1"/>
    <col min="2874" max="2874" width="14.85546875" style="3" customWidth="1"/>
    <col min="2875" max="2875" width="12.7109375" style="3" customWidth="1"/>
    <col min="2876" max="2890" width="0" style="3" hidden="1"/>
    <col min="2891" max="2891" width="9.140625" style="3" customWidth="1"/>
    <col min="2892" max="2892" width="12" style="3" customWidth="1"/>
    <col min="2893" max="2893" width="66.28515625" style="3" customWidth="1"/>
    <col min="2894" max="2900" width="0" style="3" hidden="1" customWidth="1"/>
    <col min="2901" max="2901" width="15.140625" style="3" customWidth="1"/>
    <col min="2902" max="2902" width="0" style="3" hidden="1" customWidth="1"/>
    <col min="2903" max="2903" width="16.5703125" style="3" customWidth="1"/>
    <col min="2904" max="2907" width="0" style="3" hidden="1" customWidth="1"/>
    <col min="2908" max="3092" width="9.140625" style="3" customWidth="1"/>
    <col min="3093" max="3093" width="68.28515625" style="3" customWidth="1"/>
    <col min="3094" max="3102" width="0" style="3" hidden="1" customWidth="1"/>
    <col min="3103" max="3105" width="14.85546875" style="3" customWidth="1"/>
    <col min="3106" max="3108" width="0" style="3" hidden="1" customWidth="1"/>
    <col min="3109" max="3109" width="12.7109375" style="3" customWidth="1"/>
    <col min="3110" max="3110" width="14.85546875" style="3" customWidth="1"/>
    <col min="3111" max="3111" width="12.7109375" style="3" customWidth="1"/>
    <col min="3112" max="3112" width="12.42578125" style="3" customWidth="1"/>
    <col min="3113" max="3113" width="13.140625" style="3" customWidth="1"/>
    <col min="3114" max="3115" width="12.42578125" style="3" customWidth="1"/>
    <col min="3116" max="3119" width="12.7109375" style="3" customWidth="1"/>
    <col min="3120" max="3120" width="14.85546875" style="3" customWidth="1"/>
    <col min="3121" max="3121" width="12.7109375" style="3" customWidth="1"/>
    <col min="3122" max="3122" width="14.85546875" style="3" customWidth="1"/>
    <col min="3123" max="3126" width="12.7109375" style="3" customWidth="1"/>
    <col min="3127" max="3127" width="14.85546875" style="3" customWidth="1"/>
    <col min="3128" max="3129" width="12.7109375" style="3" customWidth="1"/>
    <col min="3130" max="3130" width="14.85546875" style="3" customWidth="1"/>
    <col min="3131" max="3131" width="12.7109375" style="3" customWidth="1"/>
    <col min="3132" max="3146" width="0" style="3" hidden="1"/>
    <col min="3147" max="3147" width="9.140625" style="3" customWidth="1"/>
    <col min="3148" max="3148" width="12" style="3" customWidth="1"/>
    <col min="3149" max="3149" width="66.28515625" style="3" customWidth="1"/>
    <col min="3150" max="3156" width="0" style="3" hidden="1" customWidth="1"/>
    <col min="3157" max="3157" width="15.140625" style="3" customWidth="1"/>
    <col min="3158" max="3158" width="0" style="3" hidden="1" customWidth="1"/>
    <col min="3159" max="3159" width="16.5703125" style="3" customWidth="1"/>
    <col min="3160" max="3163" width="0" style="3" hidden="1" customWidth="1"/>
    <col min="3164" max="3348" width="9.140625" style="3" customWidth="1"/>
    <col min="3349" max="3349" width="68.28515625" style="3" customWidth="1"/>
    <col min="3350" max="3358" width="0" style="3" hidden="1" customWidth="1"/>
    <col min="3359" max="3361" width="14.85546875" style="3" customWidth="1"/>
    <col min="3362" max="3364" width="0" style="3" hidden="1" customWidth="1"/>
    <col min="3365" max="3365" width="12.7109375" style="3" customWidth="1"/>
    <col min="3366" max="3366" width="14.85546875" style="3" customWidth="1"/>
    <col min="3367" max="3367" width="12.7109375" style="3" customWidth="1"/>
    <col min="3368" max="3368" width="12.42578125" style="3" customWidth="1"/>
    <col min="3369" max="3369" width="13.140625" style="3" customWidth="1"/>
    <col min="3370" max="3371" width="12.42578125" style="3" customWidth="1"/>
    <col min="3372" max="3375" width="12.7109375" style="3" customWidth="1"/>
    <col min="3376" max="3376" width="14.85546875" style="3" customWidth="1"/>
    <col min="3377" max="3377" width="12.7109375" style="3" customWidth="1"/>
    <col min="3378" max="3378" width="14.85546875" style="3" customWidth="1"/>
    <col min="3379" max="3382" width="12.7109375" style="3" customWidth="1"/>
    <col min="3383" max="3383" width="14.85546875" style="3" customWidth="1"/>
    <col min="3384" max="3385" width="12.7109375" style="3" customWidth="1"/>
    <col min="3386" max="3386" width="14.85546875" style="3" customWidth="1"/>
    <col min="3387" max="3387" width="12.7109375" style="3" customWidth="1"/>
    <col min="3388" max="3402" width="0" style="3" hidden="1"/>
    <col min="3403" max="3403" width="9.140625" style="3" customWidth="1"/>
    <col min="3404" max="3404" width="12" style="3" customWidth="1"/>
    <col min="3405" max="3405" width="66.28515625" style="3" customWidth="1"/>
    <col min="3406" max="3412" width="0" style="3" hidden="1" customWidth="1"/>
    <col min="3413" max="3413" width="15.140625" style="3" customWidth="1"/>
    <col min="3414" max="3414" width="0" style="3" hidden="1" customWidth="1"/>
    <col min="3415" max="3415" width="16.5703125" style="3" customWidth="1"/>
    <col min="3416" max="3419" width="0" style="3" hidden="1" customWidth="1"/>
    <col min="3420" max="3604" width="9.140625" style="3" customWidth="1"/>
    <col min="3605" max="3605" width="68.28515625" style="3" customWidth="1"/>
    <col min="3606" max="3614" width="0" style="3" hidden="1" customWidth="1"/>
    <col min="3615" max="3617" width="14.85546875" style="3" customWidth="1"/>
    <col min="3618" max="3620" width="0" style="3" hidden="1" customWidth="1"/>
    <col min="3621" max="3621" width="12.7109375" style="3" customWidth="1"/>
    <col min="3622" max="3622" width="14.85546875" style="3" customWidth="1"/>
    <col min="3623" max="3623" width="12.7109375" style="3" customWidth="1"/>
    <col min="3624" max="3624" width="12.42578125" style="3" customWidth="1"/>
    <col min="3625" max="3625" width="13.140625" style="3" customWidth="1"/>
    <col min="3626" max="3627" width="12.42578125" style="3" customWidth="1"/>
    <col min="3628" max="3631" width="12.7109375" style="3" customWidth="1"/>
    <col min="3632" max="3632" width="14.85546875" style="3" customWidth="1"/>
    <col min="3633" max="3633" width="12.7109375" style="3" customWidth="1"/>
    <col min="3634" max="3634" width="14.85546875" style="3" customWidth="1"/>
    <col min="3635" max="3638" width="12.7109375" style="3" customWidth="1"/>
    <col min="3639" max="3639" width="14.85546875" style="3" customWidth="1"/>
    <col min="3640" max="3641" width="12.7109375" style="3" customWidth="1"/>
    <col min="3642" max="3642" width="14.85546875" style="3" customWidth="1"/>
    <col min="3643" max="3643" width="12.7109375" style="3" customWidth="1"/>
    <col min="3644" max="3658" width="0" style="3" hidden="1"/>
    <col min="3659" max="3659" width="9.140625" style="3" customWidth="1"/>
    <col min="3660" max="3660" width="12" style="3" customWidth="1"/>
    <col min="3661" max="3661" width="66.28515625" style="3" customWidth="1"/>
    <col min="3662" max="3668" width="0" style="3" hidden="1" customWidth="1"/>
    <col min="3669" max="3669" width="15.140625" style="3" customWidth="1"/>
    <col min="3670" max="3670" width="0" style="3" hidden="1" customWidth="1"/>
    <col min="3671" max="3671" width="16.5703125" style="3" customWidth="1"/>
    <col min="3672" max="3675" width="0" style="3" hidden="1" customWidth="1"/>
    <col min="3676" max="3860" width="9.140625" style="3" customWidth="1"/>
    <col min="3861" max="3861" width="68.28515625" style="3" customWidth="1"/>
    <col min="3862" max="3870" width="0" style="3" hidden="1" customWidth="1"/>
    <col min="3871" max="3873" width="14.85546875" style="3" customWidth="1"/>
    <col min="3874" max="3876" width="0" style="3" hidden="1" customWidth="1"/>
    <col min="3877" max="3877" width="12.7109375" style="3" customWidth="1"/>
    <col min="3878" max="3878" width="14.85546875" style="3" customWidth="1"/>
    <col min="3879" max="3879" width="12.7109375" style="3" customWidth="1"/>
    <col min="3880" max="3880" width="12.42578125" style="3" customWidth="1"/>
    <col min="3881" max="3881" width="13.140625" style="3" customWidth="1"/>
    <col min="3882" max="3883" width="12.42578125" style="3" customWidth="1"/>
    <col min="3884" max="3887" width="12.7109375" style="3" customWidth="1"/>
    <col min="3888" max="3888" width="14.85546875" style="3" customWidth="1"/>
    <col min="3889" max="3889" width="12.7109375" style="3" customWidth="1"/>
    <col min="3890" max="3890" width="14.85546875" style="3" customWidth="1"/>
    <col min="3891" max="3894" width="12.7109375" style="3" customWidth="1"/>
    <col min="3895" max="3895" width="14.85546875" style="3" customWidth="1"/>
    <col min="3896" max="3897" width="12.7109375" style="3" customWidth="1"/>
    <col min="3898" max="3898" width="14.85546875" style="3" customWidth="1"/>
    <col min="3899" max="3899" width="12.7109375" style="3" customWidth="1"/>
    <col min="3900" max="3914" width="0" style="3" hidden="1"/>
    <col min="3915" max="3915" width="9.140625" style="3" customWidth="1"/>
    <col min="3916" max="3916" width="12" style="3" customWidth="1"/>
    <col min="3917" max="3917" width="66.28515625" style="3" customWidth="1"/>
    <col min="3918" max="3924" width="0" style="3" hidden="1" customWidth="1"/>
    <col min="3925" max="3925" width="15.140625" style="3" customWidth="1"/>
    <col min="3926" max="3926" width="0" style="3" hidden="1" customWidth="1"/>
    <col min="3927" max="3927" width="16.5703125" style="3" customWidth="1"/>
    <col min="3928" max="3931" width="0" style="3" hidden="1" customWidth="1"/>
    <col min="3932" max="4116" width="9.140625" style="3" customWidth="1"/>
    <col min="4117" max="4117" width="68.28515625" style="3" customWidth="1"/>
    <col min="4118" max="4126" width="0" style="3" hidden="1" customWidth="1"/>
    <col min="4127" max="4129" width="14.85546875" style="3" customWidth="1"/>
    <col min="4130" max="4132" width="0" style="3" hidden="1" customWidth="1"/>
    <col min="4133" max="4133" width="12.7109375" style="3" customWidth="1"/>
    <col min="4134" max="4134" width="14.85546875" style="3" customWidth="1"/>
    <col min="4135" max="4135" width="12.7109375" style="3" customWidth="1"/>
    <col min="4136" max="4136" width="12.42578125" style="3" customWidth="1"/>
    <col min="4137" max="4137" width="13.140625" style="3" customWidth="1"/>
    <col min="4138" max="4139" width="12.42578125" style="3" customWidth="1"/>
    <col min="4140" max="4143" width="12.7109375" style="3" customWidth="1"/>
    <col min="4144" max="4144" width="14.85546875" style="3" customWidth="1"/>
    <col min="4145" max="4145" width="12.7109375" style="3" customWidth="1"/>
    <col min="4146" max="4146" width="14.85546875" style="3" customWidth="1"/>
    <col min="4147" max="4150" width="12.7109375" style="3" customWidth="1"/>
    <col min="4151" max="4151" width="14.85546875" style="3" customWidth="1"/>
    <col min="4152" max="4153" width="12.7109375" style="3" customWidth="1"/>
    <col min="4154" max="4154" width="14.85546875" style="3" customWidth="1"/>
    <col min="4155" max="4155" width="12.7109375" style="3" customWidth="1"/>
    <col min="4156" max="4170" width="0" style="3" hidden="1"/>
    <col min="4171" max="4171" width="9.140625" style="3" customWidth="1"/>
    <col min="4172" max="4172" width="12" style="3" customWidth="1"/>
    <col min="4173" max="4173" width="66.28515625" style="3" customWidth="1"/>
    <col min="4174" max="4180" width="0" style="3" hidden="1" customWidth="1"/>
    <col min="4181" max="4181" width="15.140625" style="3" customWidth="1"/>
    <col min="4182" max="4182" width="0" style="3" hidden="1" customWidth="1"/>
    <col min="4183" max="4183" width="16.5703125" style="3" customWidth="1"/>
    <col min="4184" max="4187" width="0" style="3" hidden="1" customWidth="1"/>
    <col min="4188" max="4372" width="9.140625" style="3" customWidth="1"/>
    <col min="4373" max="4373" width="68.28515625" style="3" customWidth="1"/>
    <col min="4374" max="4382" width="0" style="3" hidden="1" customWidth="1"/>
    <col min="4383" max="4385" width="14.85546875" style="3" customWidth="1"/>
    <col min="4386" max="4388" width="0" style="3" hidden="1" customWidth="1"/>
    <col min="4389" max="4389" width="12.7109375" style="3" customWidth="1"/>
    <col min="4390" max="4390" width="14.85546875" style="3" customWidth="1"/>
    <col min="4391" max="4391" width="12.7109375" style="3" customWidth="1"/>
    <col min="4392" max="4392" width="12.42578125" style="3" customWidth="1"/>
    <col min="4393" max="4393" width="13.140625" style="3" customWidth="1"/>
    <col min="4394" max="4395" width="12.42578125" style="3" customWidth="1"/>
    <col min="4396" max="4399" width="12.7109375" style="3" customWidth="1"/>
    <col min="4400" max="4400" width="14.85546875" style="3" customWidth="1"/>
    <col min="4401" max="4401" width="12.7109375" style="3" customWidth="1"/>
    <col min="4402" max="4402" width="14.85546875" style="3" customWidth="1"/>
    <col min="4403" max="4406" width="12.7109375" style="3" customWidth="1"/>
    <col min="4407" max="4407" width="14.85546875" style="3" customWidth="1"/>
    <col min="4408" max="4409" width="12.7109375" style="3" customWidth="1"/>
    <col min="4410" max="4410" width="14.85546875" style="3" customWidth="1"/>
    <col min="4411" max="4411" width="12.7109375" style="3" customWidth="1"/>
    <col min="4412" max="4426" width="0" style="3" hidden="1"/>
    <col min="4427" max="4427" width="9.140625" style="3" customWidth="1"/>
    <col min="4428" max="4428" width="12" style="3" customWidth="1"/>
    <col min="4429" max="4429" width="66.28515625" style="3" customWidth="1"/>
    <col min="4430" max="4436" width="0" style="3" hidden="1" customWidth="1"/>
    <col min="4437" max="4437" width="15.140625" style="3" customWidth="1"/>
    <col min="4438" max="4438" width="0" style="3" hidden="1" customWidth="1"/>
    <col min="4439" max="4439" width="16.5703125" style="3" customWidth="1"/>
    <col min="4440" max="4443" width="0" style="3" hidden="1" customWidth="1"/>
    <col min="4444" max="4628" width="9.140625" style="3" customWidth="1"/>
    <col min="4629" max="4629" width="68.28515625" style="3" customWidth="1"/>
    <col min="4630" max="4638" width="0" style="3" hidden="1" customWidth="1"/>
    <col min="4639" max="4641" width="14.85546875" style="3" customWidth="1"/>
    <col min="4642" max="4644" width="0" style="3" hidden="1" customWidth="1"/>
    <col min="4645" max="4645" width="12.7109375" style="3" customWidth="1"/>
    <col min="4646" max="4646" width="14.85546875" style="3" customWidth="1"/>
    <col min="4647" max="4647" width="12.7109375" style="3" customWidth="1"/>
    <col min="4648" max="4648" width="12.42578125" style="3" customWidth="1"/>
    <col min="4649" max="4649" width="13.140625" style="3" customWidth="1"/>
    <col min="4650" max="4651" width="12.42578125" style="3" customWidth="1"/>
    <col min="4652" max="4655" width="12.7109375" style="3" customWidth="1"/>
    <col min="4656" max="4656" width="14.85546875" style="3" customWidth="1"/>
    <col min="4657" max="4657" width="12.7109375" style="3" customWidth="1"/>
    <col min="4658" max="4658" width="14.85546875" style="3" customWidth="1"/>
    <col min="4659" max="4662" width="12.7109375" style="3" customWidth="1"/>
    <col min="4663" max="4663" width="14.85546875" style="3" customWidth="1"/>
    <col min="4664" max="4665" width="12.7109375" style="3" customWidth="1"/>
    <col min="4666" max="4666" width="14.85546875" style="3" customWidth="1"/>
    <col min="4667" max="4667" width="12.7109375" style="3" customWidth="1"/>
    <col min="4668" max="4682" width="0" style="3" hidden="1"/>
    <col min="4683" max="4683" width="9.140625" style="3" customWidth="1"/>
    <col min="4684" max="4684" width="12" style="3" customWidth="1"/>
    <col min="4685" max="4685" width="66.28515625" style="3" customWidth="1"/>
    <col min="4686" max="4692" width="0" style="3" hidden="1" customWidth="1"/>
    <col min="4693" max="4693" width="15.140625" style="3" customWidth="1"/>
    <col min="4694" max="4694" width="0" style="3" hidden="1" customWidth="1"/>
    <col min="4695" max="4695" width="16.5703125" style="3" customWidth="1"/>
    <col min="4696" max="4699" width="0" style="3" hidden="1" customWidth="1"/>
    <col min="4700" max="4884" width="9.140625" style="3" customWidth="1"/>
    <col min="4885" max="4885" width="68.28515625" style="3" customWidth="1"/>
    <col min="4886" max="4894" width="0" style="3" hidden="1" customWidth="1"/>
    <col min="4895" max="4897" width="14.85546875" style="3" customWidth="1"/>
    <col min="4898" max="4900" width="0" style="3" hidden="1" customWidth="1"/>
    <col min="4901" max="4901" width="12.7109375" style="3" customWidth="1"/>
    <col min="4902" max="4902" width="14.85546875" style="3" customWidth="1"/>
    <col min="4903" max="4903" width="12.7109375" style="3" customWidth="1"/>
    <col min="4904" max="4904" width="12.42578125" style="3" customWidth="1"/>
    <col min="4905" max="4905" width="13.140625" style="3" customWidth="1"/>
    <col min="4906" max="4907" width="12.42578125" style="3" customWidth="1"/>
    <col min="4908" max="4911" width="12.7109375" style="3" customWidth="1"/>
    <col min="4912" max="4912" width="14.85546875" style="3" customWidth="1"/>
    <col min="4913" max="4913" width="12.7109375" style="3" customWidth="1"/>
    <col min="4914" max="4914" width="14.85546875" style="3" customWidth="1"/>
    <col min="4915" max="4918" width="12.7109375" style="3" customWidth="1"/>
    <col min="4919" max="4919" width="14.85546875" style="3" customWidth="1"/>
    <col min="4920" max="4921" width="12.7109375" style="3" customWidth="1"/>
    <col min="4922" max="4922" width="14.85546875" style="3" customWidth="1"/>
    <col min="4923" max="4923" width="12.7109375" style="3" customWidth="1"/>
    <col min="4924" max="4938" width="0" style="3" hidden="1"/>
    <col min="4939" max="4939" width="9.140625" style="3" customWidth="1"/>
    <col min="4940" max="4940" width="12" style="3" customWidth="1"/>
    <col min="4941" max="4941" width="66.28515625" style="3" customWidth="1"/>
    <col min="4942" max="4948" width="0" style="3" hidden="1" customWidth="1"/>
    <col min="4949" max="4949" width="15.140625" style="3" customWidth="1"/>
    <col min="4950" max="4950" width="0" style="3" hidden="1" customWidth="1"/>
    <col min="4951" max="4951" width="16.5703125" style="3" customWidth="1"/>
    <col min="4952" max="4955" width="0" style="3" hidden="1" customWidth="1"/>
    <col min="4956" max="5140" width="9.140625" style="3" customWidth="1"/>
    <col min="5141" max="5141" width="68.28515625" style="3" customWidth="1"/>
    <col min="5142" max="5150" width="0" style="3" hidden="1" customWidth="1"/>
    <col min="5151" max="5153" width="14.85546875" style="3" customWidth="1"/>
    <col min="5154" max="5156" width="0" style="3" hidden="1" customWidth="1"/>
    <col min="5157" max="5157" width="12.7109375" style="3" customWidth="1"/>
    <col min="5158" max="5158" width="14.85546875" style="3" customWidth="1"/>
    <col min="5159" max="5159" width="12.7109375" style="3" customWidth="1"/>
    <col min="5160" max="5160" width="12.42578125" style="3" customWidth="1"/>
    <col min="5161" max="5161" width="13.140625" style="3" customWidth="1"/>
    <col min="5162" max="5163" width="12.42578125" style="3" customWidth="1"/>
    <col min="5164" max="5167" width="12.7109375" style="3" customWidth="1"/>
    <col min="5168" max="5168" width="14.85546875" style="3" customWidth="1"/>
    <col min="5169" max="5169" width="12.7109375" style="3" customWidth="1"/>
    <col min="5170" max="5170" width="14.85546875" style="3" customWidth="1"/>
    <col min="5171" max="5174" width="12.7109375" style="3" customWidth="1"/>
    <col min="5175" max="5175" width="14.85546875" style="3" customWidth="1"/>
    <col min="5176" max="5177" width="12.7109375" style="3" customWidth="1"/>
    <col min="5178" max="5178" width="14.85546875" style="3" customWidth="1"/>
    <col min="5179" max="5179" width="12.7109375" style="3" customWidth="1"/>
    <col min="5180" max="5194" width="0" style="3" hidden="1"/>
    <col min="5195" max="5195" width="9.140625" style="3" customWidth="1"/>
    <col min="5196" max="5196" width="12" style="3" customWidth="1"/>
    <col min="5197" max="5197" width="66.28515625" style="3" customWidth="1"/>
    <col min="5198" max="5204" width="0" style="3" hidden="1" customWidth="1"/>
    <col min="5205" max="5205" width="15.140625" style="3" customWidth="1"/>
    <col min="5206" max="5206" width="0" style="3" hidden="1" customWidth="1"/>
    <col min="5207" max="5207" width="16.5703125" style="3" customWidth="1"/>
    <col min="5208" max="5211" width="0" style="3" hidden="1" customWidth="1"/>
    <col min="5212" max="5396" width="9.140625" style="3" customWidth="1"/>
    <col min="5397" max="5397" width="68.28515625" style="3" customWidth="1"/>
    <col min="5398" max="5406" width="0" style="3" hidden="1" customWidth="1"/>
    <col min="5407" max="5409" width="14.85546875" style="3" customWidth="1"/>
    <col min="5410" max="5412" width="0" style="3" hidden="1" customWidth="1"/>
    <col min="5413" max="5413" width="12.7109375" style="3" customWidth="1"/>
    <col min="5414" max="5414" width="14.85546875" style="3" customWidth="1"/>
    <col min="5415" max="5415" width="12.7109375" style="3" customWidth="1"/>
    <col min="5416" max="5416" width="12.42578125" style="3" customWidth="1"/>
    <col min="5417" max="5417" width="13.140625" style="3" customWidth="1"/>
    <col min="5418" max="5419" width="12.42578125" style="3" customWidth="1"/>
    <col min="5420" max="5423" width="12.7109375" style="3" customWidth="1"/>
    <col min="5424" max="5424" width="14.85546875" style="3" customWidth="1"/>
    <col min="5425" max="5425" width="12.7109375" style="3" customWidth="1"/>
    <col min="5426" max="5426" width="14.85546875" style="3" customWidth="1"/>
    <col min="5427" max="5430" width="12.7109375" style="3" customWidth="1"/>
    <col min="5431" max="5431" width="14.85546875" style="3" customWidth="1"/>
    <col min="5432" max="5433" width="12.7109375" style="3" customWidth="1"/>
    <col min="5434" max="5434" width="14.85546875" style="3" customWidth="1"/>
    <col min="5435" max="5435" width="12.7109375" style="3" customWidth="1"/>
    <col min="5436" max="5450" width="0" style="3" hidden="1"/>
    <col min="5451" max="5451" width="9.140625" style="3" customWidth="1"/>
    <col min="5452" max="5452" width="12" style="3" customWidth="1"/>
    <col min="5453" max="5453" width="66.28515625" style="3" customWidth="1"/>
    <col min="5454" max="5460" width="0" style="3" hidden="1" customWidth="1"/>
    <col min="5461" max="5461" width="15.140625" style="3" customWidth="1"/>
    <col min="5462" max="5462" width="0" style="3" hidden="1" customWidth="1"/>
    <col min="5463" max="5463" width="16.5703125" style="3" customWidth="1"/>
    <col min="5464" max="5467" width="0" style="3" hidden="1" customWidth="1"/>
    <col min="5468" max="5652" width="9.140625" style="3" customWidth="1"/>
    <col min="5653" max="5653" width="68.28515625" style="3" customWidth="1"/>
    <col min="5654" max="5662" width="0" style="3" hidden="1" customWidth="1"/>
    <col min="5663" max="5665" width="14.85546875" style="3" customWidth="1"/>
    <col min="5666" max="5668" width="0" style="3" hidden="1" customWidth="1"/>
    <col min="5669" max="5669" width="12.7109375" style="3" customWidth="1"/>
    <col min="5670" max="5670" width="14.85546875" style="3" customWidth="1"/>
    <col min="5671" max="5671" width="12.7109375" style="3" customWidth="1"/>
    <col min="5672" max="5672" width="12.42578125" style="3" customWidth="1"/>
    <col min="5673" max="5673" width="13.140625" style="3" customWidth="1"/>
    <col min="5674" max="5675" width="12.42578125" style="3" customWidth="1"/>
    <col min="5676" max="5679" width="12.7109375" style="3" customWidth="1"/>
    <col min="5680" max="5680" width="14.85546875" style="3" customWidth="1"/>
    <col min="5681" max="5681" width="12.7109375" style="3" customWidth="1"/>
    <col min="5682" max="5682" width="14.85546875" style="3" customWidth="1"/>
    <col min="5683" max="5686" width="12.7109375" style="3" customWidth="1"/>
    <col min="5687" max="5687" width="14.85546875" style="3" customWidth="1"/>
    <col min="5688" max="5689" width="12.7109375" style="3" customWidth="1"/>
    <col min="5690" max="5690" width="14.85546875" style="3" customWidth="1"/>
    <col min="5691" max="5691" width="12.7109375" style="3" customWidth="1"/>
    <col min="5692" max="5706" width="0" style="3" hidden="1"/>
    <col min="5707" max="5707" width="9.140625" style="3" customWidth="1"/>
    <col min="5708" max="5708" width="12" style="3" customWidth="1"/>
    <col min="5709" max="5709" width="66.28515625" style="3" customWidth="1"/>
    <col min="5710" max="5716" width="0" style="3" hidden="1" customWidth="1"/>
    <col min="5717" max="5717" width="15.140625" style="3" customWidth="1"/>
    <col min="5718" max="5718" width="0" style="3" hidden="1" customWidth="1"/>
    <col min="5719" max="5719" width="16.5703125" style="3" customWidth="1"/>
    <col min="5720" max="5723" width="0" style="3" hidden="1" customWidth="1"/>
    <col min="5724" max="5908" width="9.140625" style="3" customWidth="1"/>
    <col min="5909" max="5909" width="68.28515625" style="3" customWidth="1"/>
    <col min="5910" max="5918" width="0" style="3" hidden="1" customWidth="1"/>
    <col min="5919" max="5921" width="14.85546875" style="3" customWidth="1"/>
    <col min="5922" max="5924" width="0" style="3" hidden="1" customWidth="1"/>
    <col min="5925" max="5925" width="12.7109375" style="3" customWidth="1"/>
    <col min="5926" max="5926" width="14.85546875" style="3" customWidth="1"/>
    <col min="5927" max="5927" width="12.7109375" style="3" customWidth="1"/>
    <col min="5928" max="5928" width="12.42578125" style="3" customWidth="1"/>
    <col min="5929" max="5929" width="13.140625" style="3" customWidth="1"/>
    <col min="5930" max="5931" width="12.42578125" style="3" customWidth="1"/>
    <col min="5932" max="5935" width="12.7109375" style="3" customWidth="1"/>
    <col min="5936" max="5936" width="14.85546875" style="3" customWidth="1"/>
    <col min="5937" max="5937" width="12.7109375" style="3" customWidth="1"/>
    <col min="5938" max="5938" width="14.85546875" style="3" customWidth="1"/>
    <col min="5939" max="5942" width="12.7109375" style="3" customWidth="1"/>
    <col min="5943" max="5943" width="14.85546875" style="3" customWidth="1"/>
    <col min="5944" max="5945" width="12.7109375" style="3" customWidth="1"/>
    <col min="5946" max="5946" width="14.85546875" style="3" customWidth="1"/>
    <col min="5947" max="5947" width="12.7109375" style="3" customWidth="1"/>
    <col min="5948" max="5962" width="0" style="3" hidden="1"/>
    <col min="5963" max="5963" width="9.140625" style="3" customWidth="1"/>
    <col min="5964" max="5964" width="12" style="3" customWidth="1"/>
    <col min="5965" max="5965" width="66.28515625" style="3" customWidth="1"/>
    <col min="5966" max="5972" width="0" style="3" hidden="1" customWidth="1"/>
    <col min="5973" max="5973" width="15.140625" style="3" customWidth="1"/>
    <col min="5974" max="5974" width="0" style="3" hidden="1" customWidth="1"/>
    <col min="5975" max="5975" width="16.5703125" style="3" customWidth="1"/>
    <col min="5976" max="5979" width="0" style="3" hidden="1" customWidth="1"/>
    <col min="5980" max="6164" width="9.140625" style="3" customWidth="1"/>
    <col min="6165" max="6165" width="68.28515625" style="3" customWidth="1"/>
    <col min="6166" max="6174" width="0" style="3" hidden="1" customWidth="1"/>
    <col min="6175" max="6177" width="14.85546875" style="3" customWidth="1"/>
    <col min="6178" max="6180" width="0" style="3" hidden="1" customWidth="1"/>
    <col min="6181" max="6181" width="12.7109375" style="3" customWidth="1"/>
    <col min="6182" max="6182" width="14.85546875" style="3" customWidth="1"/>
    <col min="6183" max="6183" width="12.7109375" style="3" customWidth="1"/>
    <col min="6184" max="6184" width="12.42578125" style="3" customWidth="1"/>
    <col min="6185" max="6185" width="13.140625" style="3" customWidth="1"/>
    <col min="6186" max="6187" width="12.42578125" style="3" customWidth="1"/>
    <col min="6188" max="6191" width="12.7109375" style="3" customWidth="1"/>
    <col min="6192" max="6192" width="14.85546875" style="3" customWidth="1"/>
    <col min="6193" max="6193" width="12.7109375" style="3" customWidth="1"/>
    <col min="6194" max="6194" width="14.85546875" style="3" customWidth="1"/>
    <col min="6195" max="6198" width="12.7109375" style="3" customWidth="1"/>
    <col min="6199" max="6199" width="14.85546875" style="3" customWidth="1"/>
    <col min="6200" max="6201" width="12.7109375" style="3" customWidth="1"/>
    <col min="6202" max="6202" width="14.85546875" style="3" customWidth="1"/>
    <col min="6203" max="6203" width="12.7109375" style="3" customWidth="1"/>
    <col min="6204" max="6218" width="0" style="3" hidden="1"/>
    <col min="6219" max="6219" width="9.140625" style="3" customWidth="1"/>
    <col min="6220" max="6220" width="12" style="3" customWidth="1"/>
    <col min="6221" max="6221" width="66.28515625" style="3" customWidth="1"/>
    <col min="6222" max="6228" width="0" style="3" hidden="1" customWidth="1"/>
    <col min="6229" max="6229" width="15.140625" style="3" customWidth="1"/>
    <col min="6230" max="6230" width="0" style="3" hidden="1" customWidth="1"/>
    <col min="6231" max="6231" width="16.5703125" style="3" customWidth="1"/>
    <col min="6232" max="6235" width="0" style="3" hidden="1" customWidth="1"/>
    <col min="6236" max="6420" width="9.140625" style="3" customWidth="1"/>
    <col min="6421" max="6421" width="68.28515625" style="3" customWidth="1"/>
    <col min="6422" max="6430" width="0" style="3" hidden="1" customWidth="1"/>
    <col min="6431" max="6433" width="14.85546875" style="3" customWidth="1"/>
    <col min="6434" max="6436" width="0" style="3" hidden="1" customWidth="1"/>
    <col min="6437" max="6437" width="12.7109375" style="3" customWidth="1"/>
    <col min="6438" max="6438" width="14.85546875" style="3" customWidth="1"/>
    <col min="6439" max="6439" width="12.7109375" style="3" customWidth="1"/>
    <col min="6440" max="6440" width="12.42578125" style="3" customWidth="1"/>
    <col min="6441" max="6441" width="13.140625" style="3" customWidth="1"/>
    <col min="6442" max="6443" width="12.42578125" style="3" customWidth="1"/>
    <col min="6444" max="6447" width="12.7109375" style="3" customWidth="1"/>
    <col min="6448" max="6448" width="14.85546875" style="3" customWidth="1"/>
    <col min="6449" max="6449" width="12.7109375" style="3" customWidth="1"/>
    <col min="6450" max="6450" width="14.85546875" style="3" customWidth="1"/>
    <col min="6451" max="6454" width="12.7109375" style="3" customWidth="1"/>
    <col min="6455" max="6455" width="14.85546875" style="3" customWidth="1"/>
    <col min="6456" max="6457" width="12.7109375" style="3" customWidth="1"/>
    <col min="6458" max="6458" width="14.85546875" style="3" customWidth="1"/>
    <col min="6459" max="6459" width="12.7109375" style="3" customWidth="1"/>
    <col min="6460" max="6474" width="0" style="3" hidden="1"/>
    <col min="6475" max="6475" width="9.140625" style="3" customWidth="1"/>
    <col min="6476" max="6476" width="12" style="3" customWidth="1"/>
    <col min="6477" max="6477" width="66.28515625" style="3" customWidth="1"/>
    <col min="6478" max="6484" width="0" style="3" hidden="1" customWidth="1"/>
    <col min="6485" max="6485" width="15.140625" style="3" customWidth="1"/>
    <col min="6486" max="6486" width="0" style="3" hidden="1" customWidth="1"/>
    <col min="6487" max="6487" width="16.5703125" style="3" customWidth="1"/>
    <col min="6488" max="6491" width="0" style="3" hidden="1" customWidth="1"/>
    <col min="6492" max="6676" width="9.140625" style="3" customWidth="1"/>
    <col min="6677" max="6677" width="68.28515625" style="3" customWidth="1"/>
    <col min="6678" max="6686" width="0" style="3" hidden="1" customWidth="1"/>
    <col min="6687" max="6689" width="14.85546875" style="3" customWidth="1"/>
    <col min="6690" max="6692" width="0" style="3" hidden="1" customWidth="1"/>
    <col min="6693" max="6693" width="12.7109375" style="3" customWidth="1"/>
    <col min="6694" max="6694" width="14.85546875" style="3" customWidth="1"/>
    <col min="6695" max="6695" width="12.7109375" style="3" customWidth="1"/>
    <col min="6696" max="6696" width="12.42578125" style="3" customWidth="1"/>
    <col min="6697" max="6697" width="13.140625" style="3" customWidth="1"/>
    <col min="6698" max="6699" width="12.42578125" style="3" customWidth="1"/>
    <col min="6700" max="6703" width="12.7109375" style="3" customWidth="1"/>
    <col min="6704" max="6704" width="14.85546875" style="3" customWidth="1"/>
    <col min="6705" max="6705" width="12.7109375" style="3" customWidth="1"/>
    <col min="6706" max="6706" width="14.85546875" style="3" customWidth="1"/>
    <col min="6707" max="6710" width="12.7109375" style="3" customWidth="1"/>
    <col min="6711" max="6711" width="14.85546875" style="3" customWidth="1"/>
    <col min="6712" max="6713" width="12.7109375" style="3" customWidth="1"/>
    <col min="6714" max="6714" width="14.85546875" style="3" customWidth="1"/>
    <col min="6715" max="6715" width="12.7109375" style="3" customWidth="1"/>
    <col min="6716" max="6730" width="0" style="3" hidden="1"/>
    <col min="6731" max="6731" width="9.140625" style="3" customWidth="1"/>
    <col min="6732" max="6732" width="12" style="3" customWidth="1"/>
    <col min="6733" max="6733" width="66.28515625" style="3" customWidth="1"/>
    <col min="6734" max="6740" width="0" style="3" hidden="1" customWidth="1"/>
    <col min="6741" max="6741" width="15.140625" style="3" customWidth="1"/>
    <col min="6742" max="6742" width="0" style="3" hidden="1" customWidth="1"/>
    <col min="6743" max="6743" width="16.5703125" style="3" customWidth="1"/>
    <col min="6744" max="6747" width="0" style="3" hidden="1" customWidth="1"/>
    <col min="6748" max="6932" width="9.140625" style="3" customWidth="1"/>
    <col min="6933" max="6933" width="68.28515625" style="3" customWidth="1"/>
    <col min="6934" max="6942" width="0" style="3" hidden="1" customWidth="1"/>
    <col min="6943" max="6945" width="14.85546875" style="3" customWidth="1"/>
    <col min="6946" max="6948" width="0" style="3" hidden="1" customWidth="1"/>
    <col min="6949" max="6949" width="12.7109375" style="3" customWidth="1"/>
    <col min="6950" max="6950" width="14.85546875" style="3" customWidth="1"/>
    <col min="6951" max="6951" width="12.7109375" style="3" customWidth="1"/>
    <col min="6952" max="6952" width="12.42578125" style="3" customWidth="1"/>
    <col min="6953" max="6953" width="13.140625" style="3" customWidth="1"/>
    <col min="6954" max="6955" width="12.42578125" style="3" customWidth="1"/>
    <col min="6956" max="6959" width="12.7109375" style="3" customWidth="1"/>
    <col min="6960" max="6960" width="14.85546875" style="3" customWidth="1"/>
    <col min="6961" max="6961" width="12.7109375" style="3" customWidth="1"/>
    <col min="6962" max="6962" width="14.85546875" style="3" customWidth="1"/>
    <col min="6963" max="6966" width="12.7109375" style="3" customWidth="1"/>
    <col min="6967" max="6967" width="14.85546875" style="3" customWidth="1"/>
    <col min="6968" max="6969" width="12.7109375" style="3" customWidth="1"/>
    <col min="6970" max="6970" width="14.85546875" style="3" customWidth="1"/>
    <col min="6971" max="6971" width="12.7109375" style="3" customWidth="1"/>
    <col min="6972" max="6986" width="0" style="3" hidden="1"/>
    <col min="6987" max="6987" width="9.140625" style="3" customWidth="1"/>
    <col min="6988" max="6988" width="12" style="3" customWidth="1"/>
    <col min="6989" max="6989" width="66.28515625" style="3" customWidth="1"/>
    <col min="6990" max="6996" width="0" style="3" hidden="1" customWidth="1"/>
    <col min="6997" max="6997" width="15.140625" style="3" customWidth="1"/>
    <col min="6998" max="6998" width="0" style="3" hidden="1" customWidth="1"/>
    <col min="6999" max="6999" width="16.5703125" style="3" customWidth="1"/>
    <col min="7000" max="7003" width="0" style="3" hidden="1" customWidth="1"/>
    <col min="7004" max="7188" width="9.140625" style="3" customWidth="1"/>
    <col min="7189" max="7189" width="68.28515625" style="3" customWidth="1"/>
    <col min="7190" max="7198" width="0" style="3" hidden="1" customWidth="1"/>
    <col min="7199" max="7201" width="14.85546875" style="3" customWidth="1"/>
    <col min="7202" max="7204" width="0" style="3" hidden="1" customWidth="1"/>
    <col min="7205" max="7205" width="12.7109375" style="3" customWidth="1"/>
    <col min="7206" max="7206" width="14.85546875" style="3" customWidth="1"/>
    <col min="7207" max="7207" width="12.7109375" style="3" customWidth="1"/>
    <col min="7208" max="7208" width="12.42578125" style="3" customWidth="1"/>
    <col min="7209" max="7209" width="13.140625" style="3" customWidth="1"/>
    <col min="7210" max="7211" width="12.42578125" style="3" customWidth="1"/>
    <col min="7212" max="7215" width="12.7109375" style="3" customWidth="1"/>
    <col min="7216" max="7216" width="14.85546875" style="3" customWidth="1"/>
    <col min="7217" max="7217" width="12.7109375" style="3" customWidth="1"/>
    <col min="7218" max="7218" width="14.85546875" style="3" customWidth="1"/>
    <col min="7219" max="7222" width="12.7109375" style="3" customWidth="1"/>
    <col min="7223" max="7223" width="14.85546875" style="3" customWidth="1"/>
    <col min="7224" max="7225" width="12.7109375" style="3" customWidth="1"/>
    <col min="7226" max="7226" width="14.85546875" style="3" customWidth="1"/>
    <col min="7227" max="7227" width="12.7109375" style="3" customWidth="1"/>
    <col min="7228" max="7242" width="0" style="3" hidden="1"/>
    <col min="7243" max="7243" width="9.140625" style="3" customWidth="1"/>
    <col min="7244" max="7244" width="12" style="3" customWidth="1"/>
    <col min="7245" max="7245" width="66.28515625" style="3" customWidth="1"/>
    <col min="7246" max="7252" width="0" style="3" hidden="1" customWidth="1"/>
    <col min="7253" max="7253" width="15.140625" style="3" customWidth="1"/>
    <col min="7254" max="7254" width="0" style="3" hidden="1" customWidth="1"/>
    <col min="7255" max="7255" width="16.5703125" style="3" customWidth="1"/>
    <col min="7256" max="7259" width="0" style="3" hidden="1" customWidth="1"/>
    <col min="7260" max="7444" width="9.140625" style="3" customWidth="1"/>
    <col min="7445" max="7445" width="68.28515625" style="3" customWidth="1"/>
    <col min="7446" max="7454" width="0" style="3" hidden="1" customWidth="1"/>
    <col min="7455" max="7457" width="14.85546875" style="3" customWidth="1"/>
    <col min="7458" max="7460" width="0" style="3" hidden="1" customWidth="1"/>
    <col min="7461" max="7461" width="12.7109375" style="3" customWidth="1"/>
    <col min="7462" max="7462" width="14.85546875" style="3" customWidth="1"/>
    <col min="7463" max="7463" width="12.7109375" style="3" customWidth="1"/>
    <col min="7464" max="7464" width="12.42578125" style="3" customWidth="1"/>
    <col min="7465" max="7465" width="13.140625" style="3" customWidth="1"/>
    <col min="7466" max="7467" width="12.42578125" style="3" customWidth="1"/>
    <col min="7468" max="7471" width="12.7109375" style="3" customWidth="1"/>
    <col min="7472" max="7472" width="14.85546875" style="3" customWidth="1"/>
    <col min="7473" max="7473" width="12.7109375" style="3" customWidth="1"/>
    <col min="7474" max="7474" width="14.85546875" style="3" customWidth="1"/>
    <col min="7475" max="7478" width="12.7109375" style="3" customWidth="1"/>
    <col min="7479" max="7479" width="14.85546875" style="3" customWidth="1"/>
    <col min="7480" max="7481" width="12.7109375" style="3" customWidth="1"/>
    <col min="7482" max="7482" width="14.85546875" style="3" customWidth="1"/>
    <col min="7483" max="7483" width="12.7109375" style="3" customWidth="1"/>
    <col min="7484" max="7498" width="0" style="3" hidden="1"/>
    <col min="7499" max="7499" width="9.140625" style="3" customWidth="1"/>
    <col min="7500" max="7500" width="12" style="3" customWidth="1"/>
    <col min="7501" max="7501" width="66.28515625" style="3" customWidth="1"/>
    <col min="7502" max="7508" width="0" style="3" hidden="1" customWidth="1"/>
    <col min="7509" max="7509" width="15.140625" style="3" customWidth="1"/>
    <col min="7510" max="7510" width="0" style="3" hidden="1" customWidth="1"/>
    <col min="7511" max="7511" width="16.5703125" style="3" customWidth="1"/>
    <col min="7512" max="7515" width="0" style="3" hidden="1" customWidth="1"/>
    <col min="7516" max="7700" width="9.140625" style="3" customWidth="1"/>
    <col min="7701" max="7701" width="68.28515625" style="3" customWidth="1"/>
    <col min="7702" max="7710" width="0" style="3" hidden="1" customWidth="1"/>
    <col min="7711" max="7713" width="14.85546875" style="3" customWidth="1"/>
    <col min="7714" max="7716" width="0" style="3" hidden="1" customWidth="1"/>
    <col min="7717" max="7717" width="12.7109375" style="3" customWidth="1"/>
    <col min="7718" max="7718" width="14.85546875" style="3" customWidth="1"/>
    <col min="7719" max="7719" width="12.7109375" style="3" customWidth="1"/>
    <col min="7720" max="7720" width="12.42578125" style="3" customWidth="1"/>
    <col min="7721" max="7721" width="13.140625" style="3" customWidth="1"/>
    <col min="7722" max="7723" width="12.42578125" style="3" customWidth="1"/>
    <col min="7724" max="7727" width="12.7109375" style="3" customWidth="1"/>
    <col min="7728" max="7728" width="14.85546875" style="3" customWidth="1"/>
    <col min="7729" max="7729" width="12.7109375" style="3" customWidth="1"/>
    <col min="7730" max="7730" width="14.85546875" style="3" customWidth="1"/>
    <col min="7731" max="7734" width="12.7109375" style="3" customWidth="1"/>
    <col min="7735" max="7735" width="14.85546875" style="3" customWidth="1"/>
    <col min="7736" max="7737" width="12.7109375" style="3" customWidth="1"/>
    <col min="7738" max="7738" width="14.85546875" style="3" customWidth="1"/>
    <col min="7739" max="7739" width="12.7109375" style="3" customWidth="1"/>
    <col min="7740" max="7754" width="0" style="3" hidden="1"/>
    <col min="7755" max="7755" width="9.140625" style="3" customWidth="1"/>
    <col min="7756" max="7756" width="12" style="3" customWidth="1"/>
    <col min="7757" max="7757" width="66.28515625" style="3" customWidth="1"/>
    <col min="7758" max="7764" width="0" style="3" hidden="1" customWidth="1"/>
    <col min="7765" max="7765" width="15.140625" style="3" customWidth="1"/>
    <col min="7766" max="7766" width="0" style="3" hidden="1" customWidth="1"/>
    <col min="7767" max="7767" width="16.5703125" style="3" customWidth="1"/>
    <col min="7768" max="7771" width="0" style="3" hidden="1" customWidth="1"/>
    <col min="7772" max="7956" width="9.140625" style="3" customWidth="1"/>
    <col min="7957" max="7957" width="68.28515625" style="3" customWidth="1"/>
    <col min="7958" max="7966" width="0" style="3" hidden="1" customWidth="1"/>
    <col min="7967" max="7969" width="14.85546875" style="3" customWidth="1"/>
    <col min="7970" max="7972" width="0" style="3" hidden="1" customWidth="1"/>
    <col min="7973" max="7973" width="12.7109375" style="3" customWidth="1"/>
    <col min="7974" max="7974" width="14.85546875" style="3" customWidth="1"/>
    <col min="7975" max="7975" width="12.7109375" style="3" customWidth="1"/>
    <col min="7976" max="7976" width="12.42578125" style="3" customWidth="1"/>
    <col min="7977" max="7977" width="13.140625" style="3" customWidth="1"/>
    <col min="7978" max="7979" width="12.42578125" style="3" customWidth="1"/>
    <col min="7980" max="7983" width="12.7109375" style="3" customWidth="1"/>
    <col min="7984" max="7984" width="14.85546875" style="3" customWidth="1"/>
    <col min="7985" max="7985" width="12.7109375" style="3" customWidth="1"/>
    <col min="7986" max="7986" width="14.85546875" style="3" customWidth="1"/>
    <col min="7987" max="7990" width="12.7109375" style="3" customWidth="1"/>
    <col min="7991" max="7991" width="14.85546875" style="3" customWidth="1"/>
    <col min="7992" max="7993" width="12.7109375" style="3" customWidth="1"/>
    <col min="7994" max="7994" width="14.85546875" style="3" customWidth="1"/>
    <col min="7995" max="7995" width="12.7109375" style="3" customWidth="1"/>
    <col min="7996" max="8010" width="0" style="3" hidden="1"/>
    <col min="8011" max="8011" width="9.140625" style="3" customWidth="1"/>
    <col min="8012" max="8012" width="12" style="3" customWidth="1"/>
    <col min="8013" max="8013" width="66.28515625" style="3" customWidth="1"/>
    <col min="8014" max="8020" width="0" style="3" hidden="1" customWidth="1"/>
    <col min="8021" max="8021" width="15.140625" style="3" customWidth="1"/>
    <col min="8022" max="8022" width="0" style="3" hidden="1" customWidth="1"/>
    <col min="8023" max="8023" width="16.5703125" style="3" customWidth="1"/>
    <col min="8024" max="8027" width="0" style="3" hidden="1" customWidth="1"/>
    <col min="8028" max="8212" width="9.140625" style="3" customWidth="1"/>
    <col min="8213" max="8213" width="68.28515625" style="3" customWidth="1"/>
    <col min="8214" max="8222" width="0" style="3" hidden="1" customWidth="1"/>
    <col min="8223" max="8225" width="14.85546875" style="3" customWidth="1"/>
    <col min="8226" max="8228" width="0" style="3" hidden="1" customWidth="1"/>
    <col min="8229" max="8229" width="12.7109375" style="3" customWidth="1"/>
    <col min="8230" max="8230" width="14.85546875" style="3" customWidth="1"/>
    <col min="8231" max="8231" width="12.7109375" style="3" customWidth="1"/>
    <col min="8232" max="8232" width="12.42578125" style="3" customWidth="1"/>
    <col min="8233" max="8233" width="13.140625" style="3" customWidth="1"/>
    <col min="8234" max="8235" width="12.42578125" style="3" customWidth="1"/>
    <col min="8236" max="8239" width="12.7109375" style="3" customWidth="1"/>
    <col min="8240" max="8240" width="14.85546875" style="3" customWidth="1"/>
    <col min="8241" max="8241" width="12.7109375" style="3" customWidth="1"/>
    <col min="8242" max="8242" width="14.85546875" style="3" customWidth="1"/>
    <col min="8243" max="8246" width="12.7109375" style="3" customWidth="1"/>
    <col min="8247" max="8247" width="14.85546875" style="3" customWidth="1"/>
    <col min="8248" max="8249" width="12.7109375" style="3" customWidth="1"/>
    <col min="8250" max="8250" width="14.85546875" style="3" customWidth="1"/>
    <col min="8251" max="8251" width="12.7109375" style="3" customWidth="1"/>
    <col min="8252" max="8266" width="0" style="3" hidden="1"/>
    <col min="8267" max="8267" width="9.140625" style="3" customWidth="1"/>
    <col min="8268" max="8268" width="12" style="3" customWidth="1"/>
    <col min="8269" max="8269" width="66.28515625" style="3" customWidth="1"/>
    <col min="8270" max="8276" width="0" style="3" hidden="1" customWidth="1"/>
    <col min="8277" max="8277" width="15.140625" style="3" customWidth="1"/>
    <col min="8278" max="8278" width="0" style="3" hidden="1" customWidth="1"/>
    <col min="8279" max="8279" width="16.5703125" style="3" customWidth="1"/>
    <col min="8280" max="8283" width="0" style="3" hidden="1" customWidth="1"/>
    <col min="8284" max="8468" width="9.140625" style="3" customWidth="1"/>
    <col min="8469" max="8469" width="68.28515625" style="3" customWidth="1"/>
    <col min="8470" max="8478" width="0" style="3" hidden="1" customWidth="1"/>
    <col min="8479" max="8481" width="14.85546875" style="3" customWidth="1"/>
    <col min="8482" max="8484" width="0" style="3" hidden="1" customWidth="1"/>
    <col min="8485" max="8485" width="12.7109375" style="3" customWidth="1"/>
    <col min="8486" max="8486" width="14.85546875" style="3" customWidth="1"/>
    <col min="8487" max="8487" width="12.7109375" style="3" customWidth="1"/>
    <col min="8488" max="8488" width="12.42578125" style="3" customWidth="1"/>
    <col min="8489" max="8489" width="13.140625" style="3" customWidth="1"/>
    <col min="8490" max="8491" width="12.42578125" style="3" customWidth="1"/>
    <col min="8492" max="8495" width="12.7109375" style="3" customWidth="1"/>
    <col min="8496" max="8496" width="14.85546875" style="3" customWidth="1"/>
    <col min="8497" max="8497" width="12.7109375" style="3" customWidth="1"/>
    <col min="8498" max="8498" width="14.85546875" style="3" customWidth="1"/>
    <col min="8499" max="8502" width="12.7109375" style="3" customWidth="1"/>
    <col min="8503" max="8503" width="14.85546875" style="3" customWidth="1"/>
    <col min="8504" max="8505" width="12.7109375" style="3" customWidth="1"/>
    <col min="8506" max="8506" width="14.85546875" style="3" customWidth="1"/>
    <col min="8507" max="8507" width="12.7109375" style="3" customWidth="1"/>
    <col min="8508" max="8522" width="0" style="3" hidden="1"/>
    <col min="8523" max="8523" width="9.140625" style="3" customWidth="1"/>
    <col min="8524" max="8524" width="12" style="3" customWidth="1"/>
    <col min="8525" max="8525" width="66.28515625" style="3" customWidth="1"/>
    <col min="8526" max="8532" width="0" style="3" hidden="1" customWidth="1"/>
    <col min="8533" max="8533" width="15.140625" style="3" customWidth="1"/>
    <col min="8534" max="8534" width="0" style="3" hidden="1" customWidth="1"/>
    <col min="8535" max="8535" width="16.5703125" style="3" customWidth="1"/>
    <col min="8536" max="8539" width="0" style="3" hidden="1" customWidth="1"/>
    <col min="8540" max="8724" width="9.140625" style="3" customWidth="1"/>
    <col min="8725" max="8725" width="68.28515625" style="3" customWidth="1"/>
    <col min="8726" max="8734" width="0" style="3" hidden="1" customWidth="1"/>
    <col min="8735" max="8737" width="14.85546875" style="3" customWidth="1"/>
    <col min="8738" max="8740" width="0" style="3" hidden="1" customWidth="1"/>
    <col min="8741" max="8741" width="12.7109375" style="3" customWidth="1"/>
    <col min="8742" max="8742" width="14.85546875" style="3" customWidth="1"/>
    <col min="8743" max="8743" width="12.7109375" style="3" customWidth="1"/>
    <col min="8744" max="8744" width="12.42578125" style="3" customWidth="1"/>
    <col min="8745" max="8745" width="13.140625" style="3" customWidth="1"/>
    <col min="8746" max="8747" width="12.42578125" style="3" customWidth="1"/>
    <col min="8748" max="8751" width="12.7109375" style="3" customWidth="1"/>
    <col min="8752" max="8752" width="14.85546875" style="3" customWidth="1"/>
    <col min="8753" max="8753" width="12.7109375" style="3" customWidth="1"/>
    <col min="8754" max="8754" width="14.85546875" style="3" customWidth="1"/>
    <col min="8755" max="8758" width="12.7109375" style="3" customWidth="1"/>
    <col min="8759" max="8759" width="14.85546875" style="3" customWidth="1"/>
    <col min="8760" max="8761" width="12.7109375" style="3" customWidth="1"/>
    <col min="8762" max="8762" width="14.85546875" style="3" customWidth="1"/>
    <col min="8763" max="8763" width="12.7109375" style="3" customWidth="1"/>
    <col min="8764" max="8778" width="0" style="3" hidden="1"/>
    <col min="8779" max="8779" width="9.140625" style="3" customWidth="1"/>
    <col min="8780" max="8780" width="12" style="3" customWidth="1"/>
    <col min="8781" max="8781" width="66.28515625" style="3" customWidth="1"/>
    <col min="8782" max="8788" width="0" style="3" hidden="1" customWidth="1"/>
    <col min="8789" max="8789" width="15.140625" style="3" customWidth="1"/>
    <col min="8790" max="8790" width="0" style="3" hidden="1" customWidth="1"/>
    <col min="8791" max="8791" width="16.5703125" style="3" customWidth="1"/>
    <col min="8792" max="8795" width="0" style="3" hidden="1" customWidth="1"/>
    <col min="8796" max="8980" width="9.140625" style="3" customWidth="1"/>
    <col min="8981" max="8981" width="68.28515625" style="3" customWidth="1"/>
    <col min="8982" max="8990" width="0" style="3" hidden="1" customWidth="1"/>
    <col min="8991" max="8993" width="14.85546875" style="3" customWidth="1"/>
    <col min="8994" max="8996" width="0" style="3" hidden="1" customWidth="1"/>
    <col min="8997" max="8997" width="12.7109375" style="3" customWidth="1"/>
    <col min="8998" max="8998" width="14.85546875" style="3" customWidth="1"/>
    <col min="8999" max="8999" width="12.7109375" style="3" customWidth="1"/>
    <col min="9000" max="9000" width="12.42578125" style="3" customWidth="1"/>
    <col min="9001" max="9001" width="13.140625" style="3" customWidth="1"/>
    <col min="9002" max="9003" width="12.42578125" style="3" customWidth="1"/>
    <col min="9004" max="9007" width="12.7109375" style="3" customWidth="1"/>
    <col min="9008" max="9008" width="14.85546875" style="3" customWidth="1"/>
    <col min="9009" max="9009" width="12.7109375" style="3" customWidth="1"/>
    <col min="9010" max="9010" width="14.85546875" style="3" customWidth="1"/>
    <col min="9011" max="9014" width="12.7109375" style="3" customWidth="1"/>
    <col min="9015" max="9015" width="14.85546875" style="3" customWidth="1"/>
    <col min="9016" max="9017" width="12.7109375" style="3" customWidth="1"/>
    <col min="9018" max="9018" width="14.85546875" style="3" customWidth="1"/>
    <col min="9019" max="9019" width="12.7109375" style="3" customWidth="1"/>
    <col min="9020" max="9034" width="0" style="3" hidden="1"/>
    <col min="9035" max="9035" width="9.140625" style="3" customWidth="1"/>
    <col min="9036" max="9036" width="12" style="3" customWidth="1"/>
    <col min="9037" max="9037" width="66.28515625" style="3" customWidth="1"/>
    <col min="9038" max="9044" width="0" style="3" hidden="1" customWidth="1"/>
    <col min="9045" max="9045" width="15.140625" style="3" customWidth="1"/>
    <col min="9046" max="9046" width="0" style="3" hidden="1" customWidth="1"/>
    <col min="9047" max="9047" width="16.5703125" style="3" customWidth="1"/>
    <col min="9048" max="9051" width="0" style="3" hidden="1" customWidth="1"/>
    <col min="9052" max="9236" width="9.140625" style="3" customWidth="1"/>
    <col min="9237" max="9237" width="68.28515625" style="3" customWidth="1"/>
    <col min="9238" max="9246" width="0" style="3" hidden="1" customWidth="1"/>
    <col min="9247" max="9249" width="14.85546875" style="3" customWidth="1"/>
    <col min="9250" max="9252" width="0" style="3" hidden="1" customWidth="1"/>
    <col min="9253" max="9253" width="12.7109375" style="3" customWidth="1"/>
    <col min="9254" max="9254" width="14.85546875" style="3" customWidth="1"/>
    <col min="9255" max="9255" width="12.7109375" style="3" customWidth="1"/>
    <col min="9256" max="9256" width="12.42578125" style="3" customWidth="1"/>
    <col min="9257" max="9257" width="13.140625" style="3" customWidth="1"/>
    <col min="9258" max="9259" width="12.42578125" style="3" customWidth="1"/>
    <col min="9260" max="9263" width="12.7109375" style="3" customWidth="1"/>
    <col min="9264" max="9264" width="14.85546875" style="3" customWidth="1"/>
    <col min="9265" max="9265" width="12.7109375" style="3" customWidth="1"/>
    <col min="9266" max="9266" width="14.85546875" style="3" customWidth="1"/>
    <col min="9267" max="9270" width="12.7109375" style="3" customWidth="1"/>
    <col min="9271" max="9271" width="14.85546875" style="3" customWidth="1"/>
    <col min="9272" max="9273" width="12.7109375" style="3" customWidth="1"/>
    <col min="9274" max="9274" width="14.85546875" style="3" customWidth="1"/>
    <col min="9275" max="9275" width="12.7109375" style="3" customWidth="1"/>
    <col min="9276" max="9290" width="0" style="3" hidden="1"/>
    <col min="9291" max="9291" width="9.140625" style="3" customWidth="1"/>
    <col min="9292" max="9292" width="12" style="3" customWidth="1"/>
    <col min="9293" max="9293" width="66.28515625" style="3" customWidth="1"/>
    <col min="9294" max="9300" width="0" style="3" hidden="1" customWidth="1"/>
    <col min="9301" max="9301" width="15.140625" style="3" customWidth="1"/>
    <col min="9302" max="9302" width="0" style="3" hidden="1" customWidth="1"/>
    <col min="9303" max="9303" width="16.5703125" style="3" customWidth="1"/>
    <col min="9304" max="9307" width="0" style="3" hidden="1" customWidth="1"/>
    <col min="9308" max="9492" width="9.140625" style="3" customWidth="1"/>
    <col min="9493" max="9493" width="68.28515625" style="3" customWidth="1"/>
    <col min="9494" max="9502" width="0" style="3" hidden="1" customWidth="1"/>
    <col min="9503" max="9505" width="14.85546875" style="3" customWidth="1"/>
    <col min="9506" max="9508" width="0" style="3" hidden="1" customWidth="1"/>
    <col min="9509" max="9509" width="12.7109375" style="3" customWidth="1"/>
    <col min="9510" max="9510" width="14.85546875" style="3" customWidth="1"/>
    <col min="9511" max="9511" width="12.7109375" style="3" customWidth="1"/>
    <col min="9512" max="9512" width="12.42578125" style="3" customWidth="1"/>
    <col min="9513" max="9513" width="13.140625" style="3" customWidth="1"/>
    <col min="9514" max="9515" width="12.42578125" style="3" customWidth="1"/>
    <col min="9516" max="9519" width="12.7109375" style="3" customWidth="1"/>
    <col min="9520" max="9520" width="14.85546875" style="3" customWidth="1"/>
    <col min="9521" max="9521" width="12.7109375" style="3" customWidth="1"/>
    <col min="9522" max="9522" width="14.85546875" style="3" customWidth="1"/>
    <col min="9523" max="9526" width="12.7109375" style="3" customWidth="1"/>
    <col min="9527" max="9527" width="14.85546875" style="3" customWidth="1"/>
    <col min="9528" max="9529" width="12.7109375" style="3" customWidth="1"/>
    <col min="9530" max="9530" width="14.85546875" style="3" customWidth="1"/>
    <col min="9531" max="9531" width="12.7109375" style="3" customWidth="1"/>
    <col min="9532" max="9546" width="0" style="3" hidden="1"/>
    <col min="9547" max="9547" width="9.140625" style="3" customWidth="1"/>
    <col min="9548" max="9548" width="12" style="3" customWidth="1"/>
    <col min="9549" max="9549" width="66.28515625" style="3" customWidth="1"/>
    <col min="9550" max="9556" width="0" style="3" hidden="1" customWidth="1"/>
    <col min="9557" max="9557" width="15.140625" style="3" customWidth="1"/>
    <col min="9558" max="9558" width="0" style="3" hidden="1" customWidth="1"/>
    <col min="9559" max="9559" width="16.5703125" style="3" customWidth="1"/>
    <col min="9560" max="9563" width="0" style="3" hidden="1" customWidth="1"/>
    <col min="9564" max="9748" width="9.140625" style="3" customWidth="1"/>
    <col min="9749" max="9749" width="68.28515625" style="3" customWidth="1"/>
    <col min="9750" max="9758" width="0" style="3" hidden="1" customWidth="1"/>
    <col min="9759" max="9761" width="14.85546875" style="3" customWidth="1"/>
    <col min="9762" max="9764" width="0" style="3" hidden="1" customWidth="1"/>
    <col min="9765" max="9765" width="12.7109375" style="3" customWidth="1"/>
    <col min="9766" max="9766" width="14.85546875" style="3" customWidth="1"/>
    <col min="9767" max="9767" width="12.7109375" style="3" customWidth="1"/>
    <col min="9768" max="9768" width="12.42578125" style="3" customWidth="1"/>
    <col min="9769" max="9769" width="13.140625" style="3" customWidth="1"/>
    <col min="9770" max="9771" width="12.42578125" style="3" customWidth="1"/>
    <col min="9772" max="9775" width="12.7109375" style="3" customWidth="1"/>
    <col min="9776" max="9776" width="14.85546875" style="3" customWidth="1"/>
    <col min="9777" max="9777" width="12.7109375" style="3" customWidth="1"/>
    <col min="9778" max="9778" width="14.85546875" style="3" customWidth="1"/>
    <col min="9779" max="9782" width="12.7109375" style="3" customWidth="1"/>
    <col min="9783" max="9783" width="14.85546875" style="3" customWidth="1"/>
    <col min="9784" max="9785" width="12.7109375" style="3" customWidth="1"/>
    <col min="9786" max="9786" width="14.85546875" style="3" customWidth="1"/>
    <col min="9787" max="9787" width="12.7109375" style="3" customWidth="1"/>
    <col min="9788" max="9802" width="0" style="3" hidden="1"/>
    <col min="9803" max="9803" width="9.140625" style="3" customWidth="1"/>
    <col min="9804" max="9804" width="12" style="3" customWidth="1"/>
    <col min="9805" max="9805" width="66.28515625" style="3" customWidth="1"/>
    <col min="9806" max="9812" width="0" style="3" hidden="1" customWidth="1"/>
    <col min="9813" max="9813" width="15.140625" style="3" customWidth="1"/>
    <col min="9814" max="9814" width="0" style="3" hidden="1" customWidth="1"/>
    <col min="9815" max="9815" width="16.5703125" style="3" customWidth="1"/>
    <col min="9816" max="9819" width="0" style="3" hidden="1" customWidth="1"/>
    <col min="9820" max="10004" width="9.140625" style="3" customWidth="1"/>
    <col min="10005" max="10005" width="68.28515625" style="3" customWidth="1"/>
    <col min="10006" max="10014" width="0" style="3" hidden="1" customWidth="1"/>
    <col min="10015" max="10017" width="14.85546875" style="3" customWidth="1"/>
    <col min="10018" max="10020" width="0" style="3" hidden="1" customWidth="1"/>
    <col min="10021" max="10021" width="12.7109375" style="3" customWidth="1"/>
    <col min="10022" max="10022" width="14.85546875" style="3" customWidth="1"/>
    <col min="10023" max="10023" width="12.7109375" style="3" customWidth="1"/>
    <col min="10024" max="10024" width="12.42578125" style="3" customWidth="1"/>
    <col min="10025" max="10025" width="13.140625" style="3" customWidth="1"/>
    <col min="10026" max="10027" width="12.42578125" style="3" customWidth="1"/>
    <col min="10028" max="10031" width="12.7109375" style="3" customWidth="1"/>
    <col min="10032" max="10032" width="14.85546875" style="3" customWidth="1"/>
    <col min="10033" max="10033" width="12.7109375" style="3" customWidth="1"/>
    <col min="10034" max="10034" width="14.85546875" style="3" customWidth="1"/>
    <col min="10035" max="10038" width="12.7109375" style="3" customWidth="1"/>
    <col min="10039" max="10039" width="14.85546875" style="3" customWidth="1"/>
    <col min="10040" max="10041" width="12.7109375" style="3" customWidth="1"/>
    <col min="10042" max="10042" width="14.85546875" style="3" customWidth="1"/>
    <col min="10043" max="10043" width="12.7109375" style="3" customWidth="1"/>
    <col min="10044" max="10058" width="0" style="3" hidden="1"/>
    <col min="10059" max="10059" width="9.140625" style="3" customWidth="1"/>
    <col min="10060" max="10060" width="12" style="3" customWidth="1"/>
    <col min="10061" max="10061" width="66.28515625" style="3" customWidth="1"/>
    <col min="10062" max="10068" width="0" style="3" hidden="1" customWidth="1"/>
    <col min="10069" max="10069" width="15.140625" style="3" customWidth="1"/>
    <col min="10070" max="10070" width="0" style="3" hidden="1" customWidth="1"/>
    <col min="10071" max="10071" width="16.5703125" style="3" customWidth="1"/>
    <col min="10072" max="10075" width="0" style="3" hidden="1" customWidth="1"/>
    <col min="10076" max="10260" width="9.140625" style="3" customWidth="1"/>
    <col min="10261" max="10261" width="68.28515625" style="3" customWidth="1"/>
    <col min="10262" max="10270" width="0" style="3" hidden="1" customWidth="1"/>
    <col min="10271" max="10273" width="14.85546875" style="3" customWidth="1"/>
    <col min="10274" max="10276" width="0" style="3" hidden="1" customWidth="1"/>
    <col min="10277" max="10277" width="12.7109375" style="3" customWidth="1"/>
    <col min="10278" max="10278" width="14.85546875" style="3" customWidth="1"/>
    <col min="10279" max="10279" width="12.7109375" style="3" customWidth="1"/>
    <col min="10280" max="10280" width="12.42578125" style="3" customWidth="1"/>
    <col min="10281" max="10281" width="13.140625" style="3" customWidth="1"/>
    <col min="10282" max="10283" width="12.42578125" style="3" customWidth="1"/>
    <col min="10284" max="10287" width="12.7109375" style="3" customWidth="1"/>
    <col min="10288" max="10288" width="14.85546875" style="3" customWidth="1"/>
    <col min="10289" max="10289" width="12.7109375" style="3" customWidth="1"/>
    <col min="10290" max="10290" width="14.85546875" style="3" customWidth="1"/>
    <col min="10291" max="10294" width="12.7109375" style="3" customWidth="1"/>
    <col min="10295" max="10295" width="14.85546875" style="3" customWidth="1"/>
    <col min="10296" max="10297" width="12.7109375" style="3" customWidth="1"/>
    <col min="10298" max="10298" width="14.85546875" style="3" customWidth="1"/>
    <col min="10299" max="10299" width="12.7109375" style="3" customWidth="1"/>
    <col min="10300" max="10314" width="0" style="3" hidden="1"/>
    <col min="10315" max="10315" width="9.140625" style="3" customWidth="1"/>
    <col min="10316" max="10316" width="12" style="3" customWidth="1"/>
    <col min="10317" max="10317" width="66.28515625" style="3" customWidth="1"/>
    <col min="10318" max="10324" width="0" style="3" hidden="1" customWidth="1"/>
    <col min="10325" max="10325" width="15.140625" style="3" customWidth="1"/>
    <col min="10326" max="10326" width="0" style="3" hidden="1" customWidth="1"/>
    <col min="10327" max="10327" width="16.5703125" style="3" customWidth="1"/>
    <col min="10328" max="10331" width="0" style="3" hidden="1" customWidth="1"/>
    <col min="10332" max="10516" width="9.140625" style="3" customWidth="1"/>
    <col min="10517" max="10517" width="68.28515625" style="3" customWidth="1"/>
    <col min="10518" max="10526" width="0" style="3" hidden="1" customWidth="1"/>
    <col min="10527" max="10529" width="14.85546875" style="3" customWidth="1"/>
    <col min="10530" max="10532" width="0" style="3" hidden="1" customWidth="1"/>
    <col min="10533" max="10533" width="12.7109375" style="3" customWidth="1"/>
    <col min="10534" max="10534" width="14.85546875" style="3" customWidth="1"/>
    <col min="10535" max="10535" width="12.7109375" style="3" customWidth="1"/>
    <col min="10536" max="10536" width="12.42578125" style="3" customWidth="1"/>
    <col min="10537" max="10537" width="13.140625" style="3" customWidth="1"/>
    <col min="10538" max="10539" width="12.42578125" style="3" customWidth="1"/>
    <col min="10540" max="10543" width="12.7109375" style="3" customWidth="1"/>
    <col min="10544" max="10544" width="14.85546875" style="3" customWidth="1"/>
    <col min="10545" max="10545" width="12.7109375" style="3" customWidth="1"/>
    <col min="10546" max="10546" width="14.85546875" style="3" customWidth="1"/>
    <col min="10547" max="10550" width="12.7109375" style="3" customWidth="1"/>
    <col min="10551" max="10551" width="14.85546875" style="3" customWidth="1"/>
    <col min="10552" max="10553" width="12.7109375" style="3" customWidth="1"/>
    <col min="10554" max="10554" width="14.85546875" style="3" customWidth="1"/>
    <col min="10555" max="10555" width="12.7109375" style="3" customWidth="1"/>
    <col min="10556" max="10570" width="0" style="3" hidden="1"/>
    <col min="10571" max="10571" width="9.140625" style="3" customWidth="1"/>
    <col min="10572" max="10572" width="12" style="3" customWidth="1"/>
    <col min="10573" max="10573" width="66.28515625" style="3" customWidth="1"/>
    <col min="10574" max="10580" width="0" style="3" hidden="1" customWidth="1"/>
    <col min="10581" max="10581" width="15.140625" style="3" customWidth="1"/>
    <col min="10582" max="10582" width="0" style="3" hidden="1" customWidth="1"/>
    <col min="10583" max="10583" width="16.5703125" style="3" customWidth="1"/>
    <col min="10584" max="10587" width="0" style="3" hidden="1" customWidth="1"/>
    <col min="10588" max="10772" width="9.140625" style="3" customWidth="1"/>
    <col min="10773" max="10773" width="68.28515625" style="3" customWidth="1"/>
    <col min="10774" max="10782" width="0" style="3" hidden="1" customWidth="1"/>
    <col min="10783" max="10785" width="14.85546875" style="3" customWidth="1"/>
    <col min="10786" max="10788" width="0" style="3" hidden="1" customWidth="1"/>
    <col min="10789" max="10789" width="12.7109375" style="3" customWidth="1"/>
    <col min="10790" max="10790" width="14.85546875" style="3" customWidth="1"/>
    <col min="10791" max="10791" width="12.7109375" style="3" customWidth="1"/>
    <col min="10792" max="10792" width="12.42578125" style="3" customWidth="1"/>
    <col min="10793" max="10793" width="13.140625" style="3" customWidth="1"/>
    <col min="10794" max="10795" width="12.42578125" style="3" customWidth="1"/>
    <col min="10796" max="10799" width="12.7109375" style="3" customWidth="1"/>
    <col min="10800" max="10800" width="14.85546875" style="3" customWidth="1"/>
    <col min="10801" max="10801" width="12.7109375" style="3" customWidth="1"/>
    <col min="10802" max="10802" width="14.85546875" style="3" customWidth="1"/>
    <col min="10803" max="10806" width="12.7109375" style="3" customWidth="1"/>
    <col min="10807" max="10807" width="14.85546875" style="3" customWidth="1"/>
    <col min="10808" max="10809" width="12.7109375" style="3" customWidth="1"/>
    <col min="10810" max="10810" width="14.85546875" style="3" customWidth="1"/>
    <col min="10811" max="10811" width="12.7109375" style="3" customWidth="1"/>
    <col min="10812" max="10826" width="0" style="3" hidden="1"/>
    <col min="10827" max="10827" width="9.140625" style="3" customWidth="1"/>
    <col min="10828" max="10828" width="12" style="3" customWidth="1"/>
    <col min="10829" max="10829" width="66.28515625" style="3" customWidth="1"/>
    <col min="10830" max="10836" width="0" style="3" hidden="1" customWidth="1"/>
    <col min="10837" max="10837" width="15.140625" style="3" customWidth="1"/>
    <col min="10838" max="10838" width="0" style="3" hidden="1" customWidth="1"/>
    <col min="10839" max="10839" width="16.5703125" style="3" customWidth="1"/>
    <col min="10840" max="10843" width="0" style="3" hidden="1" customWidth="1"/>
    <col min="10844" max="11028" width="9.140625" style="3" customWidth="1"/>
    <col min="11029" max="11029" width="68.28515625" style="3" customWidth="1"/>
    <col min="11030" max="11038" width="0" style="3" hidden="1" customWidth="1"/>
    <col min="11039" max="11041" width="14.85546875" style="3" customWidth="1"/>
    <col min="11042" max="11044" width="0" style="3" hidden="1" customWidth="1"/>
    <col min="11045" max="11045" width="12.7109375" style="3" customWidth="1"/>
    <col min="11046" max="11046" width="14.85546875" style="3" customWidth="1"/>
    <col min="11047" max="11047" width="12.7109375" style="3" customWidth="1"/>
    <col min="11048" max="11048" width="12.42578125" style="3" customWidth="1"/>
    <col min="11049" max="11049" width="13.140625" style="3" customWidth="1"/>
    <col min="11050" max="11051" width="12.42578125" style="3" customWidth="1"/>
    <col min="11052" max="11055" width="12.7109375" style="3" customWidth="1"/>
    <col min="11056" max="11056" width="14.85546875" style="3" customWidth="1"/>
    <col min="11057" max="11057" width="12.7109375" style="3" customWidth="1"/>
    <col min="11058" max="11058" width="14.85546875" style="3" customWidth="1"/>
    <col min="11059" max="11062" width="12.7109375" style="3" customWidth="1"/>
    <col min="11063" max="11063" width="14.85546875" style="3" customWidth="1"/>
    <col min="11064" max="11065" width="12.7109375" style="3" customWidth="1"/>
    <col min="11066" max="11066" width="14.85546875" style="3" customWidth="1"/>
    <col min="11067" max="11067" width="12.7109375" style="3" customWidth="1"/>
    <col min="11068" max="11082" width="0" style="3" hidden="1"/>
    <col min="11083" max="11083" width="9.140625" style="3" customWidth="1"/>
    <col min="11084" max="11084" width="12" style="3" customWidth="1"/>
    <col min="11085" max="11085" width="66.28515625" style="3" customWidth="1"/>
    <col min="11086" max="11092" width="0" style="3" hidden="1" customWidth="1"/>
    <col min="11093" max="11093" width="15.140625" style="3" customWidth="1"/>
    <col min="11094" max="11094" width="0" style="3" hidden="1" customWidth="1"/>
    <col min="11095" max="11095" width="16.5703125" style="3" customWidth="1"/>
    <col min="11096" max="11099" width="0" style="3" hidden="1" customWidth="1"/>
    <col min="11100" max="11284" width="9.140625" style="3" customWidth="1"/>
    <col min="11285" max="11285" width="68.28515625" style="3" customWidth="1"/>
    <col min="11286" max="11294" width="0" style="3" hidden="1" customWidth="1"/>
    <col min="11295" max="11297" width="14.85546875" style="3" customWidth="1"/>
    <col min="11298" max="11300" width="0" style="3" hidden="1" customWidth="1"/>
    <col min="11301" max="11301" width="12.7109375" style="3" customWidth="1"/>
    <col min="11302" max="11302" width="14.85546875" style="3" customWidth="1"/>
    <col min="11303" max="11303" width="12.7109375" style="3" customWidth="1"/>
    <col min="11304" max="11304" width="12.42578125" style="3" customWidth="1"/>
    <col min="11305" max="11305" width="13.140625" style="3" customWidth="1"/>
    <col min="11306" max="11307" width="12.42578125" style="3" customWidth="1"/>
    <col min="11308" max="11311" width="12.7109375" style="3" customWidth="1"/>
    <col min="11312" max="11312" width="14.85546875" style="3" customWidth="1"/>
    <col min="11313" max="11313" width="12.7109375" style="3" customWidth="1"/>
    <col min="11314" max="11314" width="14.85546875" style="3" customWidth="1"/>
    <col min="11315" max="11318" width="12.7109375" style="3" customWidth="1"/>
    <col min="11319" max="11319" width="14.85546875" style="3" customWidth="1"/>
    <col min="11320" max="11321" width="12.7109375" style="3" customWidth="1"/>
    <col min="11322" max="11322" width="14.85546875" style="3" customWidth="1"/>
    <col min="11323" max="11323" width="12.7109375" style="3" customWidth="1"/>
    <col min="11324" max="11338" width="0" style="3" hidden="1"/>
    <col min="11339" max="11339" width="9.140625" style="3" customWidth="1"/>
    <col min="11340" max="11340" width="12" style="3" customWidth="1"/>
    <col min="11341" max="11341" width="66.28515625" style="3" customWidth="1"/>
    <col min="11342" max="11348" width="0" style="3" hidden="1" customWidth="1"/>
    <col min="11349" max="11349" width="15.140625" style="3" customWidth="1"/>
    <col min="11350" max="11350" width="0" style="3" hidden="1" customWidth="1"/>
    <col min="11351" max="11351" width="16.5703125" style="3" customWidth="1"/>
    <col min="11352" max="11355" width="0" style="3" hidden="1" customWidth="1"/>
    <col min="11356" max="11540" width="9.140625" style="3" customWidth="1"/>
    <col min="11541" max="11541" width="68.28515625" style="3" customWidth="1"/>
    <col min="11542" max="11550" width="0" style="3" hidden="1" customWidth="1"/>
    <col min="11551" max="11553" width="14.85546875" style="3" customWidth="1"/>
    <col min="11554" max="11556" width="0" style="3" hidden="1" customWidth="1"/>
    <col min="11557" max="11557" width="12.7109375" style="3" customWidth="1"/>
    <col min="11558" max="11558" width="14.85546875" style="3" customWidth="1"/>
    <col min="11559" max="11559" width="12.7109375" style="3" customWidth="1"/>
    <col min="11560" max="11560" width="12.42578125" style="3" customWidth="1"/>
    <col min="11561" max="11561" width="13.140625" style="3" customWidth="1"/>
    <col min="11562" max="11563" width="12.42578125" style="3" customWidth="1"/>
    <col min="11564" max="11567" width="12.7109375" style="3" customWidth="1"/>
    <col min="11568" max="11568" width="14.85546875" style="3" customWidth="1"/>
    <col min="11569" max="11569" width="12.7109375" style="3" customWidth="1"/>
    <col min="11570" max="11570" width="14.85546875" style="3" customWidth="1"/>
    <col min="11571" max="11574" width="12.7109375" style="3" customWidth="1"/>
    <col min="11575" max="11575" width="14.85546875" style="3" customWidth="1"/>
    <col min="11576" max="11577" width="12.7109375" style="3" customWidth="1"/>
    <col min="11578" max="11578" width="14.85546875" style="3" customWidth="1"/>
    <col min="11579" max="11579" width="12.7109375" style="3" customWidth="1"/>
    <col min="11580" max="11594" width="0" style="3" hidden="1"/>
    <col min="11595" max="11595" width="9.140625" style="3" customWidth="1"/>
    <col min="11596" max="11596" width="12" style="3" customWidth="1"/>
    <col min="11597" max="11597" width="66.28515625" style="3" customWidth="1"/>
    <col min="11598" max="11604" width="0" style="3" hidden="1" customWidth="1"/>
    <col min="11605" max="11605" width="15.140625" style="3" customWidth="1"/>
    <col min="11606" max="11606" width="0" style="3" hidden="1" customWidth="1"/>
    <col min="11607" max="11607" width="16.5703125" style="3" customWidth="1"/>
    <col min="11608" max="11611" width="0" style="3" hidden="1" customWidth="1"/>
    <col min="11612" max="11796" width="9.140625" style="3" customWidth="1"/>
    <col min="11797" max="11797" width="68.28515625" style="3" customWidth="1"/>
    <col min="11798" max="11806" width="0" style="3" hidden="1" customWidth="1"/>
    <col min="11807" max="11809" width="14.85546875" style="3" customWidth="1"/>
    <col min="11810" max="11812" width="0" style="3" hidden="1" customWidth="1"/>
    <col min="11813" max="11813" width="12.7109375" style="3" customWidth="1"/>
    <col min="11814" max="11814" width="14.85546875" style="3" customWidth="1"/>
    <col min="11815" max="11815" width="12.7109375" style="3" customWidth="1"/>
    <col min="11816" max="11816" width="12.42578125" style="3" customWidth="1"/>
    <col min="11817" max="11817" width="13.140625" style="3" customWidth="1"/>
    <col min="11818" max="11819" width="12.42578125" style="3" customWidth="1"/>
    <col min="11820" max="11823" width="12.7109375" style="3" customWidth="1"/>
    <col min="11824" max="11824" width="14.85546875" style="3" customWidth="1"/>
    <col min="11825" max="11825" width="12.7109375" style="3" customWidth="1"/>
    <col min="11826" max="11826" width="14.85546875" style="3" customWidth="1"/>
    <col min="11827" max="11830" width="12.7109375" style="3" customWidth="1"/>
    <col min="11831" max="11831" width="14.85546875" style="3" customWidth="1"/>
    <col min="11832" max="11833" width="12.7109375" style="3" customWidth="1"/>
    <col min="11834" max="11834" width="14.85546875" style="3" customWidth="1"/>
    <col min="11835" max="11835" width="12.7109375" style="3" customWidth="1"/>
    <col min="11836" max="11850" width="0" style="3" hidden="1"/>
    <col min="11851" max="11851" width="9.140625" style="3" customWidth="1"/>
    <col min="11852" max="11852" width="12" style="3" customWidth="1"/>
    <col min="11853" max="11853" width="66.28515625" style="3" customWidth="1"/>
    <col min="11854" max="11860" width="0" style="3" hidden="1" customWidth="1"/>
    <col min="11861" max="11861" width="15.140625" style="3" customWidth="1"/>
    <col min="11862" max="11862" width="0" style="3" hidden="1" customWidth="1"/>
    <col min="11863" max="11863" width="16.5703125" style="3" customWidth="1"/>
    <col min="11864" max="11867" width="0" style="3" hidden="1" customWidth="1"/>
    <col min="11868" max="12052" width="9.140625" style="3" customWidth="1"/>
    <col min="12053" max="12053" width="68.28515625" style="3" customWidth="1"/>
    <col min="12054" max="12062" width="0" style="3" hidden="1" customWidth="1"/>
    <col min="12063" max="12065" width="14.85546875" style="3" customWidth="1"/>
    <col min="12066" max="12068" width="0" style="3" hidden="1" customWidth="1"/>
    <col min="12069" max="12069" width="12.7109375" style="3" customWidth="1"/>
    <col min="12070" max="12070" width="14.85546875" style="3" customWidth="1"/>
    <col min="12071" max="12071" width="12.7109375" style="3" customWidth="1"/>
    <col min="12072" max="12072" width="12.42578125" style="3" customWidth="1"/>
    <col min="12073" max="12073" width="13.140625" style="3" customWidth="1"/>
    <col min="12074" max="12075" width="12.42578125" style="3" customWidth="1"/>
    <col min="12076" max="12079" width="12.7109375" style="3" customWidth="1"/>
    <col min="12080" max="12080" width="14.85546875" style="3" customWidth="1"/>
    <col min="12081" max="12081" width="12.7109375" style="3" customWidth="1"/>
    <col min="12082" max="12082" width="14.85546875" style="3" customWidth="1"/>
    <col min="12083" max="12086" width="12.7109375" style="3" customWidth="1"/>
    <col min="12087" max="12087" width="14.85546875" style="3" customWidth="1"/>
    <col min="12088" max="12089" width="12.7109375" style="3" customWidth="1"/>
    <col min="12090" max="12090" width="14.85546875" style="3" customWidth="1"/>
    <col min="12091" max="12091" width="12.7109375" style="3" customWidth="1"/>
    <col min="12092" max="12106" width="0" style="3" hidden="1"/>
    <col min="12107" max="12107" width="9.140625" style="3" customWidth="1"/>
    <col min="12108" max="12108" width="12" style="3" customWidth="1"/>
    <col min="12109" max="12109" width="66.28515625" style="3" customWidth="1"/>
    <col min="12110" max="12116" width="0" style="3" hidden="1" customWidth="1"/>
    <col min="12117" max="12117" width="15.140625" style="3" customWidth="1"/>
    <col min="12118" max="12118" width="0" style="3" hidden="1" customWidth="1"/>
    <col min="12119" max="12119" width="16.5703125" style="3" customWidth="1"/>
    <col min="12120" max="12123" width="0" style="3" hidden="1" customWidth="1"/>
    <col min="12124" max="12308" width="9.140625" style="3" customWidth="1"/>
    <col min="12309" max="12309" width="68.28515625" style="3" customWidth="1"/>
    <col min="12310" max="12318" width="0" style="3" hidden="1" customWidth="1"/>
    <col min="12319" max="12321" width="14.85546875" style="3" customWidth="1"/>
    <col min="12322" max="12324" width="0" style="3" hidden="1" customWidth="1"/>
    <col min="12325" max="12325" width="12.7109375" style="3" customWidth="1"/>
    <col min="12326" max="12326" width="14.85546875" style="3" customWidth="1"/>
    <col min="12327" max="12327" width="12.7109375" style="3" customWidth="1"/>
    <col min="12328" max="12328" width="12.42578125" style="3" customWidth="1"/>
    <col min="12329" max="12329" width="13.140625" style="3" customWidth="1"/>
    <col min="12330" max="12331" width="12.42578125" style="3" customWidth="1"/>
    <col min="12332" max="12335" width="12.7109375" style="3" customWidth="1"/>
    <col min="12336" max="12336" width="14.85546875" style="3" customWidth="1"/>
    <col min="12337" max="12337" width="12.7109375" style="3" customWidth="1"/>
    <col min="12338" max="12338" width="14.85546875" style="3" customWidth="1"/>
    <col min="12339" max="12342" width="12.7109375" style="3" customWidth="1"/>
    <col min="12343" max="12343" width="14.85546875" style="3" customWidth="1"/>
    <col min="12344" max="12345" width="12.7109375" style="3" customWidth="1"/>
    <col min="12346" max="12346" width="14.85546875" style="3" customWidth="1"/>
    <col min="12347" max="12347" width="12.7109375" style="3" customWidth="1"/>
    <col min="12348" max="12362" width="0" style="3" hidden="1"/>
    <col min="12363" max="12363" width="9.140625" style="3" customWidth="1"/>
    <col min="12364" max="12364" width="12" style="3" customWidth="1"/>
    <col min="12365" max="12365" width="66.28515625" style="3" customWidth="1"/>
    <col min="12366" max="12372" width="0" style="3" hidden="1" customWidth="1"/>
    <col min="12373" max="12373" width="15.140625" style="3" customWidth="1"/>
    <col min="12374" max="12374" width="0" style="3" hidden="1" customWidth="1"/>
    <col min="12375" max="12375" width="16.5703125" style="3" customWidth="1"/>
    <col min="12376" max="12379" width="0" style="3" hidden="1" customWidth="1"/>
    <col min="12380" max="12564" width="9.140625" style="3" customWidth="1"/>
    <col min="12565" max="12565" width="68.28515625" style="3" customWidth="1"/>
    <col min="12566" max="12574" width="0" style="3" hidden="1" customWidth="1"/>
    <col min="12575" max="12577" width="14.85546875" style="3" customWidth="1"/>
    <col min="12578" max="12580" width="0" style="3" hidden="1" customWidth="1"/>
    <col min="12581" max="12581" width="12.7109375" style="3" customWidth="1"/>
    <col min="12582" max="12582" width="14.85546875" style="3" customWidth="1"/>
    <col min="12583" max="12583" width="12.7109375" style="3" customWidth="1"/>
    <col min="12584" max="12584" width="12.42578125" style="3" customWidth="1"/>
    <col min="12585" max="12585" width="13.140625" style="3" customWidth="1"/>
    <col min="12586" max="12587" width="12.42578125" style="3" customWidth="1"/>
    <col min="12588" max="12591" width="12.7109375" style="3" customWidth="1"/>
    <col min="12592" max="12592" width="14.85546875" style="3" customWidth="1"/>
    <col min="12593" max="12593" width="12.7109375" style="3" customWidth="1"/>
    <col min="12594" max="12594" width="14.85546875" style="3" customWidth="1"/>
    <col min="12595" max="12598" width="12.7109375" style="3" customWidth="1"/>
    <col min="12599" max="12599" width="14.85546875" style="3" customWidth="1"/>
    <col min="12600" max="12601" width="12.7109375" style="3" customWidth="1"/>
    <col min="12602" max="12602" width="14.85546875" style="3" customWidth="1"/>
    <col min="12603" max="12603" width="12.7109375" style="3" customWidth="1"/>
    <col min="12604" max="12618" width="0" style="3" hidden="1"/>
    <col min="12619" max="12619" width="9.140625" style="3" customWidth="1"/>
    <col min="12620" max="12620" width="12" style="3" customWidth="1"/>
    <col min="12621" max="12621" width="66.28515625" style="3" customWidth="1"/>
    <col min="12622" max="12628" width="0" style="3" hidden="1" customWidth="1"/>
    <col min="12629" max="12629" width="15.140625" style="3" customWidth="1"/>
    <col min="12630" max="12630" width="0" style="3" hidden="1" customWidth="1"/>
    <col min="12631" max="12631" width="16.5703125" style="3" customWidth="1"/>
    <col min="12632" max="12635" width="0" style="3" hidden="1" customWidth="1"/>
    <col min="12636" max="12820" width="9.140625" style="3" customWidth="1"/>
    <col min="12821" max="12821" width="68.28515625" style="3" customWidth="1"/>
    <col min="12822" max="12830" width="0" style="3" hidden="1" customWidth="1"/>
    <col min="12831" max="12833" width="14.85546875" style="3" customWidth="1"/>
    <col min="12834" max="12836" width="0" style="3" hidden="1" customWidth="1"/>
    <col min="12837" max="12837" width="12.7109375" style="3" customWidth="1"/>
    <col min="12838" max="12838" width="14.85546875" style="3" customWidth="1"/>
    <col min="12839" max="12839" width="12.7109375" style="3" customWidth="1"/>
    <col min="12840" max="12840" width="12.42578125" style="3" customWidth="1"/>
    <col min="12841" max="12841" width="13.140625" style="3" customWidth="1"/>
    <col min="12842" max="12843" width="12.42578125" style="3" customWidth="1"/>
    <col min="12844" max="12847" width="12.7109375" style="3" customWidth="1"/>
    <col min="12848" max="12848" width="14.85546875" style="3" customWidth="1"/>
    <col min="12849" max="12849" width="12.7109375" style="3" customWidth="1"/>
    <col min="12850" max="12850" width="14.85546875" style="3" customWidth="1"/>
    <col min="12851" max="12854" width="12.7109375" style="3" customWidth="1"/>
    <col min="12855" max="12855" width="14.85546875" style="3" customWidth="1"/>
    <col min="12856" max="12857" width="12.7109375" style="3" customWidth="1"/>
    <col min="12858" max="12858" width="14.85546875" style="3" customWidth="1"/>
    <col min="12859" max="12859" width="12.7109375" style="3" customWidth="1"/>
    <col min="12860" max="12874" width="0" style="3" hidden="1"/>
    <col min="12875" max="12875" width="9.140625" style="3" customWidth="1"/>
    <col min="12876" max="12876" width="12" style="3" customWidth="1"/>
    <col min="12877" max="12877" width="66.28515625" style="3" customWidth="1"/>
    <col min="12878" max="12884" width="0" style="3" hidden="1" customWidth="1"/>
    <col min="12885" max="12885" width="15.140625" style="3" customWidth="1"/>
    <col min="12886" max="12886" width="0" style="3" hidden="1" customWidth="1"/>
    <col min="12887" max="12887" width="16.5703125" style="3" customWidth="1"/>
    <col min="12888" max="12891" width="0" style="3" hidden="1" customWidth="1"/>
    <col min="12892" max="13076" width="9.140625" style="3" customWidth="1"/>
    <col min="13077" max="13077" width="68.28515625" style="3" customWidth="1"/>
    <col min="13078" max="13086" width="0" style="3" hidden="1" customWidth="1"/>
    <col min="13087" max="13089" width="14.85546875" style="3" customWidth="1"/>
    <col min="13090" max="13092" width="0" style="3" hidden="1" customWidth="1"/>
    <col min="13093" max="13093" width="12.7109375" style="3" customWidth="1"/>
    <col min="13094" max="13094" width="14.85546875" style="3" customWidth="1"/>
    <col min="13095" max="13095" width="12.7109375" style="3" customWidth="1"/>
    <col min="13096" max="13096" width="12.42578125" style="3" customWidth="1"/>
    <col min="13097" max="13097" width="13.140625" style="3" customWidth="1"/>
    <col min="13098" max="13099" width="12.42578125" style="3" customWidth="1"/>
    <col min="13100" max="13103" width="12.7109375" style="3" customWidth="1"/>
    <col min="13104" max="13104" width="14.85546875" style="3" customWidth="1"/>
    <col min="13105" max="13105" width="12.7109375" style="3" customWidth="1"/>
    <col min="13106" max="13106" width="14.85546875" style="3" customWidth="1"/>
    <col min="13107" max="13110" width="12.7109375" style="3" customWidth="1"/>
    <col min="13111" max="13111" width="14.85546875" style="3" customWidth="1"/>
    <col min="13112" max="13113" width="12.7109375" style="3" customWidth="1"/>
    <col min="13114" max="13114" width="14.85546875" style="3" customWidth="1"/>
    <col min="13115" max="13115" width="12.7109375" style="3" customWidth="1"/>
    <col min="13116" max="13130" width="0" style="3" hidden="1"/>
    <col min="13131" max="13131" width="9.140625" style="3" customWidth="1"/>
    <col min="13132" max="13132" width="12" style="3" customWidth="1"/>
    <col min="13133" max="13133" width="66.28515625" style="3" customWidth="1"/>
    <col min="13134" max="13140" width="0" style="3" hidden="1" customWidth="1"/>
    <col min="13141" max="13141" width="15.140625" style="3" customWidth="1"/>
    <col min="13142" max="13142" width="0" style="3" hidden="1" customWidth="1"/>
    <col min="13143" max="13143" width="16.5703125" style="3" customWidth="1"/>
    <col min="13144" max="13147" width="0" style="3" hidden="1" customWidth="1"/>
    <col min="13148" max="13332" width="9.140625" style="3" customWidth="1"/>
    <col min="13333" max="13333" width="68.28515625" style="3" customWidth="1"/>
    <col min="13334" max="13342" width="0" style="3" hidden="1" customWidth="1"/>
    <col min="13343" max="13345" width="14.85546875" style="3" customWidth="1"/>
    <col min="13346" max="13348" width="0" style="3" hidden="1" customWidth="1"/>
    <col min="13349" max="13349" width="12.7109375" style="3" customWidth="1"/>
    <col min="13350" max="13350" width="14.85546875" style="3" customWidth="1"/>
    <col min="13351" max="13351" width="12.7109375" style="3" customWidth="1"/>
    <col min="13352" max="13352" width="12.42578125" style="3" customWidth="1"/>
    <col min="13353" max="13353" width="13.140625" style="3" customWidth="1"/>
    <col min="13354" max="13355" width="12.42578125" style="3" customWidth="1"/>
    <col min="13356" max="13359" width="12.7109375" style="3" customWidth="1"/>
    <col min="13360" max="13360" width="14.85546875" style="3" customWidth="1"/>
    <col min="13361" max="13361" width="12.7109375" style="3" customWidth="1"/>
    <col min="13362" max="13362" width="14.85546875" style="3" customWidth="1"/>
    <col min="13363" max="13366" width="12.7109375" style="3" customWidth="1"/>
    <col min="13367" max="13367" width="14.85546875" style="3" customWidth="1"/>
    <col min="13368" max="13369" width="12.7109375" style="3" customWidth="1"/>
    <col min="13370" max="13370" width="14.85546875" style="3" customWidth="1"/>
    <col min="13371" max="13371" width="12.7109375" style="3" customWidth="1"/>
    <col min="13372" max="13386" width="0" style="3" hidden="1"/>
    <col min="13387" max="13387" width="9.140625" style="3" customWidth="1"/>
    <col min="13388" max="13388" width="12" style="3" customWidth="1"/>
    <col min="13389" max="13389" width="66.28515625" style="3" customWidth="1"/>
    <col min="13390" max="13396" width="0" style="3" hidden="1" customWidth="1"/>
    <col min="13397" max="13397" width="15.140625" style="3" customWidth="1"/>
    <col min="13398" max="13398" width="0" style="3" hidden="1" customWidth="1"/>
    <col min="13399" max="13399" width="16.5703125" style="3" customWidth="1"/>
    <col min="13400" max="13403" width="0" style="3" hidden="1" customWidth="1"/>
    <col min="13404" max="13588" width="9.140625" style="3" customWidth="1"/>
    <col min="13589" max="13589" width="68.28515625" style="3" customWidth="1"/>
    <col min="13590" max="13598" width="0" style="3" hidden="1" customWidth="1"/>
    <col min="13599" max="13601" width="14.85546875" style="3" customWidth="1"/>
    <col min="13602" max="13604" width="0" style="3" hidden="1" customWidth="1"/>
    <col min="13605" max="13605" width="12.7109375" style="3" customWidth="1"/>
    <col min="13606" max="13606" width="14.85546875" style="3" customWidth="1"/>
    <col min="13607" max="13607" width="12.7109375" style="3" customWidth="1"/>
    <col min="13608" max="13608" width="12.42578125" style="3" customWidth="1"/>
    <col min="13609" max="13609" width="13.140625" style="3" customWidth="1"/>
    <col min="13610" max="13611" width="12.42578125" style="3" customWidth="1"/>
    <col min="13612" max="13615" width="12.7109375" style="3" customWidth="1"/>
    <col min="13616" max="13616" width="14.85546875" style="3" customWidth="1"/>
    <col min="13617" max="13617" width="12.7109375" style="3" customWidth="1"/>
    <col min="13618" max="13618" width="14.85546875" style="3" customWidth="1"/>
    <col min="13619" max="13622" width="12.7109375" style="3" customWidth="1"/>
    <col min="13623" max="13623" width="14.85546875" style="3" customWidth="1"/>
    <col min="13624" max="13625" width="12.7109375" style="3" customWidth="1"/>
    <col min="13626" max="13626" width="14.85546875" style="3" customWidth="1"/>
    <col min="13627" max="13627" width="12.7109375" style="3" customWidth="1"/>
    <col min="13628" max="13642" width="0" style="3" hidden="1"/>
    <col min="13643" max="13643" width="9.140625" style="3" customWidth="1"/>
    <col min="13644" max="13644" width="12" style="3" customWidth="1"/>
    <col min="13645" max="13645" width="66.28515625" style="3" customWidth="1"/>
    <col min="13646" max="13652" width="0" style="3" hidden="1" customWidth="1"/>
    <col min="13653" max="13653" width="15.140625" style="3" customWidth="1"/>
    <col min="13654" max="13654" width="0" style="3" hidden="1" customWidth="1"/>
    <col min="13655" max="13655" width="16.5703125" style="3" customWidth="1"/>
    <col min="13656" max="13659" width="0" style="3" hidden="1" customWidth="1"/>
    <col min="13660" max="13844" width="9.140625" style="3" customWidth="1"/>
    <col min="13845" max="13845" width="68.28515625" style="3" customWidth="1"/>
    <col min="13846" max="13854" width="0" style="3" hidden="1" customWidth="1"/>
    <col min="13855" max="13857" width="14.85546875" style="3" customWidth="1"/>
    <col min="13858" max="13860" width="0" style="3" hidden="1" customWidth="1"/>
    <col min="13861" max="13861" width="12.7109375" style="3" customWidth="1"/>
    <col min="13862" max="13862" width="14.85546875" style="3" customWidth="1"/>
    <col min="13863" max="13863" width="12.7109375" style="3" customWidth="1"/>
    <col min="13864" max="13864" width="12.42578125" style="3" customWidth="1"/>
    <col min="13865" max="13865" width="13.140625" style="3" customWidth="1"/>
    <col min="13866" max="13867" width="12.42578125" style="3" customWidth="1"/>
    <col min="13868" max="13871" width="12.7109375" style="3" customWidth="1"/>
    <col min="13872" max="13872" width="14.85546875" style="3" customWidth="1"/>
    <col min="13873" max="13873" width="12.7109375" style="3" customWidth="1"/>
    <col min="13874" max="13874" width="14.85546875" style="3" customWidth="1"/>
    <col min="13875" max="13878" width="12.7109375" style="3" customWidth="1"/>
    <col min="13879" max="13879" width="14.85546875" style="3" customWidth="1"/>
    <col min="13880" max="13881" width="12.7109375" style="3" customWidth="1"/>
    <col min="13882" max="13882" width="14.85546875" style="3" customWidth="1"/>
    <col min="13883" max="13883" width="12.7109375" style="3" customWidth="1"/>
    <col min="13884" max="13898" width="0" style="3" hidden="1"/>
    <col min="13899" max="13899" width="9.140625" style="3" customWidth="1"/>
    <col min="13900" max="13900" width="12" style="3" customWidth="1"/>
    <col min="13901" max="13901" width="66.28515625" style="3" customWidth="1"/>
    <col min="13902" max="13908" width="0" style="3" hidden="1" customWidth="1"/>
    <col min="13909" max="13909" width="15.140625" style="3" customWidth="1"/>
    <col min="13910" max="13910" width="0" style="3" hidden="1" customWidth="1"/>
    <col min="13911" max="13911" width="16.5703125" style="3" customWidth="1"/>
    <col min="13912" max="13915" width="0" style="3" hidden="1" customWidth="1"/>
    <col min="13916" max="14100" width="9.140625" style="3" customWidth="1"/>
    <col min="14101" max="14101" width="68.28515625" style="3" customWidth="1"/>
    <col min="14102" max="14110" width="0" style="3" hidden="1" customWidth="1"/>
    <col min="14111" max="14113" width="14.85546875" style="3" customWidth="1"/>
    <col min="14114" max="14116" width="0" style="3" hidden="1" customWidth="1"/>
    <col min="14117" max="14117" width="12.7109375" style="3" customWidth="1"/>
    <col min="14118" max="14118" width="14.85546875" style="3" customWidth="1"/>
    <col min="14119" max="14119" width="12.7109375" style="3" customWidth="1"/>
    <col min="14120" max="14120" width="12.42578125" style="3" customWidth="1"/>
    <col min="14121" max="14121" width="13.140625" style="3" customWidth="1"/>
    <col min="14122" max="14123" width="12.42578125" style="3" customWidth="1"/>
    <col min="14124" max="14127" width="12.7109375" style="3" customWidth="1"/>
    <col min="14128" max="14128" width="14.85546875" style="3" customWidth="1"/>
    <col min="14129" max="14129" width="12.7109375" style="3" customWidth="1"/>
    <col min="14130" max="14130" width="14.85546875" style="3" customWidth="1"/>
    <col min="14131" max="14134" width="12.7109375" style="3" customWidth="1"/>
    <col min="14135" max="14135" width="14.85546875" style="3" customWidth="1"/>
    <col min="14136" max="14137" width="12.7109375" style="3" customWidth="1"/>
    <col min="14138" max="14138" width="14.85546875" style="3" customWidth="1"/>
    <col min="14139" max="14139" width="12.7109375" style="3" customWidth="1"/>
    <col min="14140" max="14154" width="0" style="3" hidden="1"/>
    <col min="14155" max="14155" width="9.140625" style="3" customWidth="1"/>
    <col min="14156" max="14156" width="12" style="3" customWidth="1"/>
    <col min="14157" max="14157" width="66.28515625" style="3" customWidth="1"/>
    <col min="14158" max="14164" width="0" style="3" hidden="1" customWidth="1"/>
    <col min="14165" max="14165" width="15.140625" style="3" customWidth="1"/>
    <col min="14166" max="14166" width="0" style="3" hidden="1" customWidth="1"/>
    <col min="14167" max="14167" width="16.5703125" style="3" customWidth="1"/>
    <col min="14168" max="14171" width="0" style="3" hidden="1" customWidth="1"/>
    <col min="14172" max="14356" width="9.140625" style="3" customWidth="1"/>
    <col min="14357" max="14357" width="68.28515625" style="3" customWidth="1"/>
    <col min="14358" max="14366" width="0" style="3" hidden="1" customWidth="1"/>
    <col min="14367" max="14369" width="14.85546875" style="3" customWidth="1"/>
    <col min="14370" max="14372" width="0" style="3" hidden="1" customWidth="1"/>
    <col min="14373" max="14373" width="12.7109375" style="3" customWidth="1"/>
    <col min="14374" max="14374" width="14.85546875" style="3" customWidth="1"/>
    <col min="14375" max="14375" width="12.7109375" style="3" customWidth="1"/>
    <col min="14376" max="14376" width="12.42578125" style="3" customWidth="1"/>
    <col min="14377" max="14377" width="13.140625" style="3" customWidth="1"/>
    <col min="14378" max="14379" width="12.42578125" style="3" customWidth="1"/>
    <col min="14380" max="14383" width="12.7109375" style="3" customWidth="1"/>
    <col min="14384" max="14384" width="14.85546875" style="3" customWidth="1"/>
    <col min="14385" max="14385" width="12.7109375" style="3" customWidth="1"/>
    <col min="14386" max="14386" width="14.85546875" style="3" customWidth="1"/>
    <col min="14387" max="14390" width="12.7109375" style="3" customWidth="1"/>
    <col min="14391" max="14391" width="14.85546875" style="3" customWidth="1"/>
    <col min="14392" max="14393" width="12.7109375" style="3" customWidth="1"/>
    <col min="14394" max="14394" width="14.85546875" style="3" customWidth="1"/>
    <col min="14395" max="14395" width="12.7109375" style="3" customWidth="1"/>
    <col min="14396" max="14410" width="0" style="3" hidden="1"/>
    <col min="14411" max="14411" width="9.140625" style="3" customWidth="1"/>
    <col min="14412" max="14412" width="12" style="3" customWidth="1"/>
    <col min="14413" max="14413" width="66.28515625" style="3" customWidth="1"/>
    <col min="14414" max="14420" width="0" style="3" hidden="1" customWidth="1"/>
    <col min="14421" max="14421" width="15.140625" style="3" customWidth="1"/>
    <col min="14422" max="14422" width="0" style="3" hidden="1" customWidth="1"/>
    <col min="14423" max="14423" width="16.5703125" style="3" customWidth="1"/>
    <col min="14424" max="14427" width="0" style="3" hidden="1" customWidth="1"/>
    <col min="14428" max="14612" width="9.140625" style="3" customWidth="1"/>
    <col min="14613" max="14613" width="68.28515625" style="3" customWidth="1"/>
    <col min="14614" max="14622" width="0" style="3" hidden="1" customWidth="1"/>
    <col min="14623" max="14625" width="14.85546875" style="3" customWidth="1"/>
    <col min="14626" max="14628" width="0" style="3" hidden="1" customWidth="1"/>
    <col min="14629" max="14629" width="12.7109375" style="3" customWidth="1"/>
    <col min="14630" max="14630" width="14.85546875" style="3" customWidth="1"/>
    <col min="14631" max="14631" width="12.7109375" style="3" customWidth="1"/>
    <col min="14632" max="14632" width="12.42578125" style="3" customWidth="1"/>
    <col min="14633" max="14633" width="13.140625" style="3" customWidth="1"/>
    <col min="14634" max="14635" width="12.42578125" style="3" customWidth="1"/>
    <col min="14636" max="14639" width="12.7109375" style="3" customWidth="1"/>
    <col min="14640" max="14640" width="14.85546875" style="3" customWidth="1"/>
    <col min="14641" max="14641" width="12.7109375" style="3" customWidth="1"/>
    <col min="14642" max="14642" width="14.85546875" style="3" customWidth="1"/>
    <col min="14643" max="14646" width="12.7109375" style="3" customWidth="1"/>
    <col min="14647" max="14647" width="14.85546875" style="3" customWidth="1"/>
    <col min="14648" max="14649" width="12.7109375" style="3" customWidth="1"/>
    <col min="14650" max="14650" width="14.85546875" style="3" customWidth="1"/>
    <col min="14651" max="14651" width="12.7109375" style="3" customWidth="1"/>
    <col min="14652" max="14666" width="0" style="3" hidden="1"/>
    <col min="14667" max="14667" width="9.140625" style="3" customWidth="1"/>
    <col min="14668" max="14668" width="12" style="3" customWidth="1"/>
    <col min="14669" max="14669" width="66.28515625" style="3" customWidth="1"/>
    <col min="14670" max="14676" width="0" style="3" hidden="1" customWidth="1"/>
    <col min="14677" max="14677" width="15.140625" style="3" customWidth="1"/>
    <col min="14678" max="14678" width="0" style="3" hidden="1" customWidth="1"/>
    <col min="14679" max="14679" width="16.5703125" style="3" customWidth="1"/>
    <col min="14680" max="14683" width="0" style="3" hidden="1" customWidth="1"/>
    <col min="14684" max="14868" width="9.140625" style="3" customWidth="1"/>
    <col min="14869" max="14869" width="68.28515625" style="3" customWidth="1"/>
    <col min="14870" max="14878" width="0" style="3" hidden="1" customWidth="1"/>
    <col min="14879" max="14881" width="14.85546875" style="3" customWidth="1"/>
    <col min="14882" max="14884" width="0" style="3" hidden="1" customWidth="1"/>
    <col min="14885" max="14885" width="12.7109375" style="3" customWidth="1"/>
    <col min="14886" max="14886" width="14.85546875" style="3" customWidth="1"/>
    <col min="14887" max="14887" width="12.7109375" style="3" customWidth="1"/>
    <col min="14888" max="14888" width="12.42578125" style="3" customWidth="1"/>
    <col min="14889" max="14889" width="13.140625" style="3" customWidth="1"/>
    <col min="14890" max="14891" width="12.42578125" style="3" customWidth="1"/>
    <col min="14892" max="14895" width="12.7109375" style="3" customWidth="1"/>
    <col min="14896" max="14896" width="14.85546875" style="3" customWidth="1"/>
    <col min="14897" max="14897" width="12.7109375" style="3" customWidth="1"/>
    <col min="14898" max="14898" width="14.85546875" style="3" customWidth="1"/>
    <col min="14899" max="14902" width="12.7109375" style="3" customWidth="1"/>
    <col min="14903" max="14903" width="14.85546875" style="3" customWidth="1"/>
    <col min="14904" max="14905" width="12.7109375" style="3" customWidth="1"/>
    <col min="14906" max="14906" width="14.85546875" style="3" customWidth="1"/>
    <col min="14907" max="14907" width="12.7109375" style="3" customWidth="1"/>
    <col min="14908" max="14922" width="0" style="3" hidden="1"/>
    <col min="14923" max="14923" width="9.140625" style="3" customWidth="1"/>
    <col min="14924" max="14924" width="12" style="3" customWidth="1"/>
    <col min="14925" max="14925" width="66.28515625" style="3" customWidth="1"/>
    <col min="14926" max="14932" width="0" style="3" hidden="1" customWidth="1"/>
    <col min="14933" max="14933" width="15.140625" style="3" customWidth="1"/>
    <col min="14934" max="14934" width="0" style="3" hidden="1" customWidth="1"/>
    <col min="14935" max="14935" width="16.5703125" style="3" customWidth="1"/>
    <col min="14936" max="14939" width="0" style="3" hidden="1" customWidth="1"/>
    <col min="14940" max="15124" width="9.140625" style="3" customWidth="1"/>
    <col min="15125" max="15125" width="68.28515625" style="3" customWidth="1"/>
    <col min="15126" max="15134" width="0" style="3" hidden="1" customWidth="1"/>
    <col min="15135" max="15137" width="14.85546875" style="3" customWidth="1"/>
    <col min="15138" max="15140" width="0" style="3" hidden="1" customWidth="1"/>
    <col min="15141" max="15141" width="12.7109375" style="3" customWidth="1"/>
    <col min="15142" max="15142" width="14.85546875" style="3" customWidth="1"/>
    <col min="15143" max="15143" width="12.7109375" style="3" customWidth="1"/>
    <col min="15144" max="15144" width="12.42578125" style="3" customWidth="1"/>
    <col min="15145" max="15145" width="13.140625" style="3" customWidth="1"/>
    <col min="15146" max="15147" width="12.42578125" style="3" customWidth="1"/>
    <col min="15148" max="15151" width="12.7109375" style="3" customWidth="1"/>
    <col min="15152" max="15152" width="14.85546875" style="3" customWidth="1"/>
    <col min="15153" max="15153" width="12.7109375" style="3" customWidth="1"/>
    <col min="15154" max="15154" width="14.85546875" style="3" customWidth="1"/>
    <col min="15155" max="15158" width="12.7109375" style="3" customWidth="1"/>
    <col min="15159" max="15159" width="14.85546875" style="3" customWidth="1"/>
    <col min="15160" max="15161" width="12.7109375" style="3" customWidth="1"/>
    <col min="15162" max="15162" width="14.85546875" style="3" customWidth="1"/>
    <col min="15163" max="15163" width="12.7109375" style="3" customWidth="1"/>
    <col min="15164" max="15178" width="0" style="3" hidden="1"/>
    <col min="15179" max="15179" width="9.140625" style="3" customWidth="1"/>
    <col min="15180" max="15180" width="12" style="3" customWidth="1"/>
    <col min="15181" max="15181" width="66.28515625" style="3" customWidth="1"/>
    <col min="15182" max="15188" width="0" style="3" hidden="1" customWidth="1"/>
    <col min="15189" max="15189" width="15.140625" style="3" customWidth="1"/>
    <col min="15190" max="15190" width="0" style="3" hidden="1" customWidth="1"/>
    <col min="15191" max="15191" width="16.5703125" style="3" customWidth="1"/>
    <col min="15192" max="15195" width="0" style="3" hidden="1" customWidth="1"/>
    <col min="15196" max="15380" width="9.140625" style="3" customWidth="1"/>
    <col min="15381" max="15381" width="68.28515625" style="3" customWidth="1"/>
    <col min="15382" max="15390" width="0" style="3" hidden="1" customWidth="1"/>
    <col min="15391" max="15393" width="14.85546875" style="3" customWidth="1"/>
    <col min="15394" max="15396" width="0" style="3" hidden="1" customWidth="1"/>
    <col min="15397" max="15397" width="12.7109375" style="3" customWidth="1"/>
    <col min="15398" max="15398" width="14.85546875" style="3" customWidth="1"/>
    <col min="15399" max="15399" width="12.7109375" style="3" customWidth="1"/>
    <col min="15400" max="15400" width="12.42578125" style="3" customWidth="1"/>
    <col min="15401" max="15401" width="13.140625" style="3" customWidth="1"/>
    <col min="15402" max="15403" width="12.42578125" style="3" customWidth="1"/>
    <col min="15404" max="15407" width="12.7109375" style="3" customWidth="1"/>
    <col min="15408" max="15408" width="14.85546875" style="3" customWidth="1"/>
    <col min="15409" max="15409" width="12.7109375" style="3" customWidth="1"/>
    <col min="15410" max="15410" width="14.85546875" style="3" customWidth="1"/>
    <col min="15411" max="15414" width="12.7109375" style="3" customWidth="1"/>
    <col min="15415" max="15415" width="14.85546875" style="3" customWidth="1"/>
    <col min="15416" max="15417" width="12.7109375" style="3" customWidth="1"/>
    <col min="15418" max="15418" width="14.85546875" style="3" customWidth="1"/>
    <col min="15419" max="15419" width="12.7109375" style="3" customWidth="1"/>
    <col min="15420" max="15434" width="0" style="3" hidden="1"/>
    <col min="15435" max="15435" width="9.140625" style="3" customWidth="1"/>
    <col min="15436" max="15436" width="12" style="3" customWidth="1"/>
    <col min="15437" max="15437" width="66.28515625" style="3" customWidth="1"/>
    <col min="15438" max="15444" width="0" style="3" hidden="1" customWidth="1"/>
    <col min="15445" max="15445" width="15.140625" style="3" customWidth="1"/>
    <col min="15446" max="15446" width="0" style="3" hidden="1" customWidth="1"/>
    <col min="15447" max="15447" width="16.5703125" style="3" customWidth="1"/>
    <col min="15448" max="15451" width="0" style="3" hidden="1" customWidth="1"/>
    <col min="15452" max="15636" width="9.140625" style="3" customWidth="1"/>
    <col min="15637" max="15637" width="68.28515625" style="3" customWidth="1"/>
    <col min="15638" max="15646" width="0" style="3" hidden="1" customWidth="1"/>
    <col min="15647" max="15649" width="14.85546875" style="3" customWidth="1"/>
    <col min="15650" max="15652" width="0" style="3" hidden="1" customWidth="1"/>
    <col min="15653" max="15653" width="12.7109375" style="3" customWidth="1"/>
    <col min="15654" max="15654" width="14.85546875" style="3" customWidth="1"/>
    <col min="15655" max="15655" width="12.7109375" style="3" customWidth="1"/>
    <col min="15656" max="15656" width="12.42578125" style="3" customWidth="1"/>
    <col min="15657" max="15657" width="13.140625" style="3" customWidth="1"/>
    <col min="15658" max="15659" width="12.42578125" style="3" customWidth="1"/>
    <col min="15660" max="15663" width="12.7109375" style="3" customWidth="1"/>
    <col min="15664" max="15664" width="14.85546875" style="3" customWidth="1"/>
    <col min="15665" max="15665" width="12.7109375" style="3" customWidth="1"/>
    <col min="15666" max="15666" width="14.85546875" style="3" customWidth="1"/>
    <col min="15667" max="15670" width="12.7109375" style="3" customWidth="1"/>
    <col min="15671" max="15671" width="14.85546875" style="3" customWidth="1"/>
    <col min="15672" max="15673" width="12.7109375" style="3" customWidth="1"/>
    <col min="15674" max="15674" width="14.85546875" style="3" customWidth="1"/>
    <col min="15675" max="15675" width="12.7109375" style="3" customWidth="1"/>
    <col min="15676" max="15690" width="0" style="3" hidden="1"/>
    <col min="15691" max="15691" width="9.140625" style="3" customWidth="1"/>
    <col min="15692" max="15692" width="12" style="3" customWidth="1"/>
    <col min="15693" max="15693" width="66.28515625" style="3" customWidth="1"/>
    <col min="15694" max="15700" width="0" style="3" hidden="1" customWidth="1"/>
    <col min="15701" max="15701" width="15.140625" style="3" customWidth="1"/>
    <col min="15702" max="15702" width="0" style="3" hidden="1" customWidth="1"/>
    <col min="15703" max="15703" width="16.5703125" style="3" customWidth="1"/>
    <col min="15704" max="15707" width="0" style="3" hidden="1" customWidth="1"/>
    <col min="15708" max="15892" width="9.140625" style="3" customWidth="1"/>
    <col min="15893" max="15893" width="68.28515625" style="3" customWidth="1"/>
    <col min="15894" max="15902" width="0" style="3" hidden="1" customWidth="1"/>
    <col min="15903" max="15905" width="14.85546875" style="3" customWidth="1"/>
    <col min="15906" max="15908" width="0" style="3" hidden="1" customWidth="1"/>
    <col min="15909" max="15909" width="12.7109375" style="3" customWidth="1"/>
    <col min="15910" max="15910" width="14.85546875" style="3" customWidth="1"/>
    <col min="15911" max="15911" width="12.7109375" style="3" customWidth="1"/>
    <col min="15912" max="15912" width="12.42578125" style="3" customWidth="1"/>
    <col min="15913" max="15913" width="13.140625" style="3" customWidth="1"/>
    <col min="15914" max="15915" width="12.42578125" style="3" customWidth="1"/>
    <col min="15916" max="15919" width="12.7109375" style="3" customWidth="1"/>
    <col min="15920" max="15920" width="14.85546875" style="3" customWidth="1"/>
    <col min="15921" max="15921" width="12.7109375" style="3" customWidth="1"/>
    <col min="15922" max="15922" width="14.85546875" style="3" customWidth="1"/>
    <col min="15923" max="15926" width="12.7109375" style="3" customWidth="1"/>
    <col min="15927" max="15927" width="14.85546875" style="3" customWidth="1"/>
    <col min="15928" max="15929" width="12.7109375" style="3" customWidth="1"/>
    <col min="15930" max="15930" width="14.85546875" style="3" customWidth="1"/>
    <col min="15931" max="15931" width="12.7109375" style="3" customWidth="1"/>
    <col min="15932" max="15946" width="0" style="3" hidden="1"/>
    <col min="15947" max="15947" width="9.140625" style="3" customWidth="1"/>
    <col min="15948" max="15948" width="12" style="3" customWidth="1"/>
    <col min="15949" max="15949" width="66.28515625" style="3" customWidth="1"/>
    <col min="15950" max="15956" width="0" style="3" hidden="1" customWidth="1"/>
    <col min="15957" max="15957" width="15.140625" style="3" customWidth="1"/>
    <col min="15958" max="15958" width="0" style="3" hidden="1" customWidth="1"/>
    <col min="15959" max="15959" width="16.5703125" style="3" customWidth="1"/>
    <col min="15960" max="15963" width="0" style="3" hidden="1" customWidth="1"/>
    <col min="15964" max="16148" width="9.140625" style="3" customWidth="1"/>
    <col min="16149" max="16149" width="68.28515625" style="3" customWidth="1"/>
    <col min="16150" max="16158" width="0" style="3" hidden="1" customWidth="1"/>
    <col min="16159" max="16161" width="14.85546875" style="3" customWidth="1"/>
    <col min="16162" max="16164" width="0" style="3" hidden="1" customWidth="1"/>
    <col min="16165" max="16165" width="12.7109375" style="3" customWidth="1"/>
    <col min="16166" max="16166" width="14.85546875" style="3" customWidth="1"/>
    <col min="16167" max="16167" width="12.7109375" style="3" customWidth="1"/>
    <col min="16168" max="16168" width="12.42578125" style="3" customWidth="1"/>
    <col min="16169" max="16169" width="13.140625" style="3" customWidth="1"/>
    <col min="16170" max="16171" width="12.42578125" style="3" customWidth="1"/>
    <col min="16172" max="16175" width="12.7109375" style="3" customWidth="1"/>
    <col min="16176" max="16176" width="14.85546875" style="3" customWidth="1"/>
    <col min="16177" max="16177" width="12.7109375" style="3" customWidth="1"/>
    <col min="16178" max="16178" width="14.85546875" style="3" customWidth="1"/>
    <col min="16179" max="16182" width="12.7109375" style="3" customWidth="1"/>
    <col min="16183" max="16183" width="14.85546875" style="3" customWidth="1"/>
    <col min="16184" max="16185" width="12.7109375" style="3" customWidth="1"/>
    <col min="16186" max="16186" width="14.85546875" style="3" customWidth="1"/>
    <col min="16187" max="16187" width="12.7109375" style="3" customWidth="1"/>
    <col min="16188" max="16384" width="0" style="3" hidden="1"/>
  </cols>
  <sheetData>
    <row r="1" spans="1:7" ht="30" customHeight="1">
      <c r="G1" s="92" t="s">
        <v>105</v>
      </c>
    </row>
    <row r="2" spans="1:7" ht="64.5" customHeight="1">
      <c r="B2" s="131" t="s">
        <v>103</v>
      </c>
      <c r="C2" s="131"/>
      <c r="D2" s="131"/>
      <c r="E2" s="131"/>
      <c r="F2" s="131"/>
      <c r="G2" s="131"/>
    </row>
    <row r="3" spans="1:7" ht="40.5" customHeight="1">
      <c r="B3" s="116" t="s">
        <v>98</v>
      </c>
      <c r="C3" s="94"/>
      <c r="D3" s="94"/>
      <c r="E3" s="94"/>
      <c r="F3" s="94"/>
      <c r="G3" s="94"/>
    </row>
    <row r="4" spans="1:7" ht="73.5" customHeight="1">
      <c r="B4" s="95" t="s">
        <v>1</v>
      </c>
      <c r="C4" s="79" t="s">
        <v>99</v>
      </c>
      <c r="D4" s="80" t="s">
        <v>3</v>
      </c>
      <c r="E4" s="80" t="s">
        <v>4</v>
      </c>
      <c r="F4" s="80" t="s">
        <v>5</v>
      </c>
      <c r="G4" s="80" t="s">
        <v>6</v>
      </c>
    </row>
    <row r="5" spans="1:7" s="113" customFormat="1" ht="39.75" customHeight="1">
      <c r="B5" s="117"/>
      <c r="C5" s="80" t="s">
        <v>7</v>
      </c>
      <c r="D5" s="80" t="s">
        <v>7</v>
      </c>
      <c r="E5" s="80" t="s">
        <v>7</v>
      </c>
      <c r="F5" s="80" t="s">
        <v>7</v>
      </c>
      <c r="G5" s="80" t="s">
        <v>7</v>
      </c>
    </row>
    <row r="6" spans="1:7" s="4" customFormat="1" ht="18.75" customHeight="1">
      <c r="A6" s="114"/>
      <c r="B6" s="82" t="s">
        <v>50</v>
      </c>
      <c r="C6" s="83">
        <v>187</v>
      </c>
      <c r="D6" s="86">
        <v>43</v>
      </c>
      <c r="E6" s="86">
        <v>38</v>
      </c>
      <c r="F6" s="85">
        <v>2</v>
      </c>
      <c r="G6" s="86">
        <v>104</v>
      </c>
    </row>
    <row r="7" spans="1:7" s="118" customFormat="1" ht="18.75" customHeight="1">
      <c r="A7" s="119"/>
      <c r="B7" s="82" t="s">
        <v>51</v>
      </c>
      <c r="C7" s="83">
        <v>15</v>
      </c>
      <c r="D7" s="86">
        <v>0</v>
      </c>
      <c r="E7" s="86">
        <v>0</v>
      </c>
      <c r="F7" s="85">
        <v>0</v>
      </c>
      <c r="G7" s="86">
        <v>15</v>
      </c>
    </row>
    <row r="8" spans="1:7" s="4" customFormat="1" ht="18.75" customHeight="1">
      <c r="A8" s="114"/>
      <c r="B8" s="82" t="s">
        <v>54</v>
      </c>
      <c r="C8" s="83">
        <v>332</v>
      </c>
      <c r="D8" s="86">
        <v>56</v>
      </c>
      <c r="E8" s="86">
        <v>67</v>
      </c>
      <c r="F8" s="85">
        <v>26</v>
      </c>
      <c r="G8" s="86">
        <v>183</v>
      </c>
    </row>
    <row r="9" spans="1:7" s="4" customFormat="1" ht="18.75" customHeight="1">
      <c r="A9" s="114"/>
      <c r="B9" s="82" t="s">
        <v>8</v>
      </c>
      <c r="C9" s="83">
        <v>1342</v>
      </c>
      <c r="D9" s="86">
        <v>316</v>
      </c>
      <c r="E9" s="86">
        <v>408</v>
      </c>
      <c r="F9" s="85">
        <v>179</v>
      </c>
      <c r="G9" s="86">
        <v>439</v>
      </c>
    </row>
    <row r="10" spans="1:7" s="4" customFormat="1" ht="18.75" customHeight="1">
      <c r="A10" s="114"/>
      <c r="B10" s="82" t="s">
        <v>55</v>
      </c>
      <c r="C10" s="83">
        <v>324</v>
      </c>
      <c r="D10" s="86">
        <v>57</v>
      </c>
      <c r="E10" s="86">
        <v>79</v>
      </c>
      <c r="F10" s="85">
        <v>78</v>
      </c>
      <c r="G10" s="86">
        <v>110</v>
      </c>
    </row>
    <row r="11" spans="1:7" s="4" customFormat="1" ht="18.75" customHeight="1">
      <c r="A11" s="114"/>
      <c r="B11" s="82" t="s">
        <v>56</v>
      </c>
      <c r="C11" s="83">
        <v>59</v>
      </c>
      <c r="D11" s="86">
        <v>0</v>
      </c>
      <c r="E11" s="86">
        <v>0</v>
      </c>
      <c r="F11" s="85">
        <v>0</v>
      </c>
      <c r="G11" s="86">
        <v>59</v>
      </c>
    </row>
    <row r="12" spans="1:7" s="4" customFormat="1" ht="18.75" customHeight="1">
      <c r="A12" s="114"/>
      <c r="B12" s="82" t="s">
        <v>57</v>
      </c>
      <c r="C12" s="83">
        <v>971</v>
      </c>
      <c r="D12" s="86">
        <v>177</v>
      </c>
      <c r="E12" s="86">
        <v>254</v>
      </c>
      <c r="F12" s="85">
        <v>157</v>
      </c>
      <c r="G12" s="86">
        <v>383</v>
      </c>
    </row>
    <row r="13" spans="1:7" s="4" customFormat="1" ht="18.75" customHeight="1">
      <c r="A13" s="114"/>
      <c r="B13" s="82" t="s">
        <v>58</v>
      </c>
      <c r="C13" s="83">
        <v>816</v>
      </c>
      <c r="D13" s="86">
        <v>240</v>
      </c>
      <c r="E13" s="86">
        <v>187</v>
      </c>
      <c r="F13" s="85">
        <v>135</v>
      </c>
      <c r="G13" s="86">
        <v>254</v>
      </c>
    </row>
    <row r="14" spans="1:7" s="12" customFormat="1" ht="18.75" customHeight="1">
      <c r="A14" s="120"/>
      <c r="B14" s="82" t="s">
        <v>59</v>
      </c>
      <c r="C14" s="83">
        <v>705</v>
      </c>
      <c r="D14" s="86">
        <v>190</v>
      </c>
      <c r="E14" s="86">
        <v>143</v>
      </c>
      <c r="F14" s="85">
        <v>104</v>
      </c>
      <c r="G14" s="86">
        <v>268</v>
      </c>
    </row>
    <row r="15" spans="1:7" s="4" customFormat="1" ht="18.75" customHeight="1">
      <c r="A15" s="114"/>
      <c r="B15" s="82" t="s">
        <v>60</v>
      </c>
      <c r="C15" s="83">
        <v>256</v>
      </c>
      <c r="D15" s="86">
        <v>38</v>
      </c>
      <c r="E15" s="86">
        <v>66</v>
      </c>
      <c r="F15" s="85">
        <v>61</v>
      </c>
      <c r="G15" s="86">
        <v>91</v>
      </c>
    </row>
    <row r="16" spans="1:7" s="4" customFormat="1" ht="18.75" customHeight="1">
      <c r="A16" s="114"/>
      <c r="B16" s="82" t="s">
        <v>62</v>
      </c>
      <c r="C16" s="83">
        <v>525</v>
      </c>
      <c r="D16" s="86">
        <v>88</v>
      </c>
      <c r="E16" s="86">
        <v>117</v>
      </c>
      <c r="F16" s="85">
        <v>157</v>
      </c>
      <c r="G16" s="86">
        <v>163</v>
      </c>
    </row>
    <row r="17" spans="1:7" s="4" customFormat="1" ht="18.75" customHeight="1">
      <c r="A17" s="114"/>
      <c r="B17" s="82" t="s">
        <v>64</v>
      </c>
      <c r="C17" s="83">
        <v>871</v>
      </c>
      <c r="D17" s="86">
        <v>227</v>
      </c>
      <c r="E17" s="86">
        <v>201</v>
      </c>
      <c r="F17" s="85">
        <v>133</v>
      </c>
      <c r="G17" s="86">
        <v>310</v>
      </c>
    </row>
    <row r="18" spans="1:7" s="4" customFormat="1" ht="18.75" customHeight="1">
      <c r="A18" s="114"/>
      <c r="B18" s="82" t="s">
        <v>65</v>
      </c>
      <c r="C18" s="83">
        <v>356</v>
      </c>
      <c r="D18" s="86">
        <v>105</v>
      </c>
      <c r="E18" s="86">
        <v>102</v>
      </c>
      <c r="F18" s="85">
        <v>42</v>
      </c>
      <c r="G18" s="86">
        <v>107</v>
      </c>
    </row>
    <row r="19" spans="1:7" s="4" customFormat="1" ht="18.75" customHeight="1">
      <c r="A19" s="114"/>
      <c r="B19" s="82" t="s">
        <v>66</v>
      </c>
      <c r="C19" s="83">
        <v>180</v>
      </c>
      <c r="D19" s="86">
        <v>42</v>
      </c>
      <c r="E19" s="86">
        <v>51</v>
      </c>
      <c r="F19" s="85">
        <v>19</v>
      </c>
      <c r="G19" s="86">
        <v>68</v>
      </c>
    </row>
    <row r="20" spans="1:7" s="4" customFormat="1" ht="18.75" customHeight="1">
      <c r="A20" s="114"/>
      <c r="B20" s="82" t="s">
        <v>9</v>
      </c>
      <c r="C20" s="83">
        <v>701</v>
      </c>
      <c r="D20" s="86">
        <v>228</v>
      </c>
      <c r="E20" s="86">
        <v>205</v>
      </c>
      <c r="F20" s="85">
        <v>85</v>
      </c>
      <c r="G20" s="86">
        <v>183</v>
      </c>
    </row>
    <row r="21" spans="1:7" s="4" customFormat="1" ht="18.75" customHeight="1">
      <c r="A21" s="114"/>
      <c r="B21" s="82" t="s">
        <v>67</v>
      </c>
      <c r="C21" s="83">
        <v>473</v>
      </c>
      <c r="D21" s="86">
        <v>120</v>
      </c>
      <c r="E21" s="86">
        <v>139</v>
      </c>
      <c r="F21" s="85">
        <v>72</v>
      </c>
      <c r="G21" s="86">
        <v>142</v>
      </c>
    </row>
    <row r="22" spans="1:7" s="4" customFormat="1" ht="18.75" customHeight="1">
      <c r="A22" s="114"/>
      <c r="B22" s="82" t="s">
        <v>24</v>
      </c>
      <c r="C22" s="83">
        <v>986</v>
      </c>
      <c r="D22" s="86">
        <v>212</v>
      </c>
      <c r="E22" s="86">
        <v>250</v>
      </c>
      <c r="F22" s="85">
        <v>149</v>
      </c>
      <c r="G22" s="86">
        <v>375</v>
      </c>
    </row>
    <row r="23" spans="1:7" s="4" customFormat="1" ht="19.5" customHeight="1">
      <c r="A23" s="114"/>
      <c r="B23" s="82" t="s">
        <v>68</v>
      </c>
      <c r="C23" s="83">
        <v>429</v>
      </c>
      <c r="D23" s="86">
        <v>115</v>
      </c>
      <c r="E23" s="86">
        <v>100</v>
      </c>
      <c r="F23" s="85">
        <v>76</v>
      </c>
      <c r="G23" s="86">
        <v>138</v>
      </c>
    </row>
    <row r="24" spans="1:7" s="4" customFormat="1" ht="18.75" customHeight="1">
      <c r="A24" s="114"/>
      <c r="B24" s="82" t="s">
        <v>25</v>
      </c>
      <c r="C24" s="83">
        <v>362</v>
      </c>
      <c r="D24" s="86">
        <v>100</v>
      </c>
      <c r="E24" s="86">
        <v>97</v>
      </c>
      <c r="F24" s="85">
        <v>47</v>
      </c>
      <c r="G24" s="86">
        <v>118</v>
      </c>
    </row>
    <row r="25" spans="1:7" s="4" customFormat="1" ht="18.75" customHeight="1">
      <c r="A25" s="114"/>
      <c r="B25" s="82" t="s">
        <v>69</v>
      </c>
      <c r="C25" s="83">
        <v>443</v>
      </c>
      <c r="D25" s="86">
        <v>114</v>
      </c>
      <c r="E25" s="86">
        <v>134</v>
      </c>
      <c r="F25" s="85">
        <v>49</v>
      </c>
      <c r="G25" s="86">
        <v>146</v>
      </c>
    </row>
    <row r="26" spans="1:7" s="4" customFormat="1" ht="18.75" customHeight="1">
      <c r="A26" s="114"/>
      <c r="B26" s="82" t="s">
        <v>70</v>
      </c>
      <c r="C26" s="83">
        <v>82</v>
      </c>
      <c r="D26" s="86">
        <v>0</v>
      </c>
      <c r="E26" s="86">
        <v>0</v>
      </c>
      <c r="F26" s="85">
        <v>0</v>
      </c>
      <c r="G26" s="86">
        <v>82</v>
      </c>
    </row>
    <row r="27" spans="1:7" s="4" customFormat="1" ht="16.5" customHeight="1">
      <c r="A27" s="114"/>
      <c r="B27" s="82" t="s">
        <v>71</v>
      </c>
      <c r="C27" s="83">
        <v>1016</v>
      </c>
      <c r="D27" s="86">
        <v>272</v>
      </c>
      <c r="E27" s="86">
        <v>234</v>
      </c>
      <c r="F27" s="85">
        <v>206</v>
      </c>
      <c r="G27" s="86">
        <v>304</v>
      </c>
    </row>
    <row r="28" spans="1:7" s="114" customFormat="1" ht="22.5" customHeight="1">
      <c r="A28" s="114">
        <v>1</v>
      </c>
      <c r="B28" s="82" t="s">
        <v>72</v>
      </c>
      <c r="C28" s="80">
        <v>11431</v>
      </c>
      <c r="D28" s="80">
        <v>2740</v>
      </c>
      <c r="E28" s="80">
        <v>2872</v>
      </c>
      <c r="F28" s="80">
        <v>1777</v>
      </c>
      <c r="G28" s="80">
        <v>4042</v>
      </c>
    </row>
    <row r="29" spans="1:7" s="4" customFormat="1" ht="17.25" customHeight="1">
      <c r="A29" s="114"/>
      <c r="B29" s="82" t="s">
        <v>73</v>
      </c>
      <c r="C29" s="83">
        <v>3392</v>
      </c>
      <c r="D29" s="86">
        <v>766</v>
      </c>
      <c r="E29" s="86">
        <v>940</v>
      </c>
      <c r="F29" s="85">
        <v>773</v>
      </c>
      <c r="G29" s="86">
        <v>913</v>
      </c>
    </row>
    <row r="30" spans="1:7" s="4" customFormat="1" ht="17.25" customHeight="1">
      <c r="A30" s="114"/>
      <c r="B30" s="82" t="s">
        <v>74</v>
      </c>
      <c r="C30" s="83">
        <v>1144</v>
      </c>
      <c r="D30" s="86">
        <v>363</v>
      </c>
      <c r="E30" s="86">
        <v>258</v>
      </c>
      <c r="F30" s="85">
        <v>86</v>
      </c>
      <c r="G30" s="86">
        <v>437</v>
      </c>
    </row>
    <row r="31" spans="1:7" s="4" customFormat="1" ht="17.25" customHeight="1">
      <c r="A31" s="114" t="s">
        <v>100</v>
      </c>
      <c r="B31" s="82" t="s">
        <v>75</v>
      </c>
      <c r="C31" s="83">
        <v>1097</v>
      </c>
      <c r="D31" s="85">
        <v>267</v>
      </c>
      <c r="E31" s="86">
        <v>247</v>
      </c>
      <c r="F31" s="85">
        <v>146</v>
      </c>
      <c r="G31" s="86">
        <v>437</v>
      </c>
    </row>
    <row r="32" spans="1:7" s="4" customFormat="1" ht="17.25" customHeight="1">
      <c r="A32" s="114"/>
      <c r="B32" s="82" t="s">
        <v>76</v>
      </c>
      <c r="C32" s="83">
        <v>765</v>
      </c>
      <c r="D32" s="86">
        <v>138</v>
      </c>
      <c r="E32" s="86">
        <v>39</v>
      </c>
      <c r="F32" s="85">
        <v>57</v>
      </c>
      <c r="G32" s="86">
        <v>531</v>
      </c>
    </row>
    <row r="33" spans="1:7" s="4" customFormat="1" ht="17.25" customHeight="1">
      <c r="A33" s="114"/>
      <c r="B33" s="87" t="s">
        <v>78</v>
      </c>
      <c r="C33" s="83">
        <v>600</v>
      </c>
      <c r="D33" s="86">
        <v>184</v>
      </c>
      <c r="E33" s="86">
        <v>164</v>
      </c>
      <c r="F33" s="85">
        <v>107</v>
      </c>
      <c r="G33" s="86">
        <v>145</v>
      </c>
    </row>
    <row r="34" spans="1:7" s="4" customFormat="1" ht="17.25" customHeight="1">
      <c r="A34" s="114"/>
      <c r="B34" s="82" t="s">
        <v>79</v>
      </c>
      <c r="C34" s="83">
        <v>915</v>
      </c>
      <c r="D34" s="86">
        <v>161</v>
      </c>
      <c r="E34" s="86">
        <v>299</v>
      </c>
      <c r="F34" s="85">
        <v>170</v>
      </c>
      <c r="G34" s="86">
        <v>285</v>
      </c>
    </row>
    <row r="35" spans="1:7" s="4" customFormat="1" ht="17.25" customHeight="1">
      <c r="A35" s="114"/>
      <c r="B35" s="82" t="s">
        <v>80</v>
      </c>
      <c r="C35" s="83">
        <v>1613</v>
      </c>
      <c r="D35" s="86">
        <v>365</v>
      </c>
      <c r="E35" s="86">
        <v>451</v>
      </c>
      <c r="F35" s="85">
        <v>308</v>
      </c>
      <c r="G35" s="86">
        <v>489</v>
      </c>
    </row>
    <row r="36" spans="1:7" s="4" customFormat="1" ht="17.25" customHeight="1">
      <c r="A36" s="114"/>
      <c r="B36" s="82" t="s">
        <v>81</v>
      </c>
      <c r="C36" s="83">
        <v>293</v>
      </c>
      <c r="D36" s="86">
        <v>73</v>
      </c>
      <c r="E36" s="86">
        <v>73</v>
      </c>
      <c r="F36" s="85">
        <v>63</v>
      </c>
      <c r="G36" s="86">
        <v>84</v>
      </c>
    </row>
    <row r="37" spans="1:7" s="4" customFormat="1" ht="17.25" customHeight="1">
      <c r="A37" s="114"/>
      <c r="B37" s="82" t="s">
        <v>101</v>
      </c>
      <c r="C37" s="83">
        <v>459</v>
      </c>
      <c r="D37" s="86">
        <v>120</v>
      </c>
      <c r="E37" s="86">
        <v>116</v>
      </c>
      <c r="F37" s="85">
        <v>68</v>
      </c>
      <c r="G37" s="86">
        <v>155</v>
      </c>
    </row>
    <row r="38" spans="1:7" s="121" customFormat="1" ht="29.25" customHeight="1">
      <c r="A38" s="114">
        <v>1</v>
      </c>
      <c r="B38" s="82" t="s">
        <v>83</v>
      </c>
      <c r="C38" s="88">
        <v>10278</v>
      </c>
      <c r="D38" s="88">
        <v>2437</v>
      </c>
      <c r="E38" s="88">
        <v>2587</v>
      </c>
      <c r="F38" s="88">
        <v>1778</v>
      </c>
      <c r="G38" s="88">
        <v>3476</v>
      </c>
    </row>
    <row r="39" spans="1:7" s="4" customFormat="1" ht="32.25" customHeight="1">
      <c r="A39" s="114"/>
      <c r="B39" s="82" t="s">
        <v>86</v>
      </c>
      <c r="C39" s="83">
        <v>2827</v>
      </c>
      <c r="D39" s="86">
        <v>721</v>
      </c>
      <c r="E39" s="86">
        <v>846</v>
      </c>
      <c r="F39" s="85">
        <v>423</v>
      </c>
      <c r="G39" s="86">
        <v>837</v>
      </c>
    </row>
    <row r="40" spans="1:7" s="4" customFormat="1" ht="16.5" customHeight="1">
      <c r="A40" s="114"/>
      <c r="B40" s="82" t="s">
        <v>87</v>
      </c>
      <c r="C40" s="83">
        <v>1389</v>
      </c>
      <c r="D40" s="86">
        <v>289</v>
      </c>
      <c r="E40" s="86">
        <v>314</v>
      </c>
      <c r="F40" s="85">
        <v>187</v>
      </c>
      <c r="G40" s="86">
        <v>599</v>
      </c>
    </row>
    <row r="41" spans="1:7" s="4" customFormat="1" ht="18.75" customHeight="1">
      <c r="A41" s="114"/>
      <c r="B41" s="82" t="s">
        <v>88</v>
      </c>
      <c r="C41" s="83">
        <v>1420</v>
      </c>
      <c r="D41" s="86">
        <v>302</v>
      </c>
      <c r="E41" s="86">
        <v>448</v>
      </c>
      <c r="F41" s="85">
        <v>178</v>
      </c>
      <c r="G41" s="86">
        <v>492</v>
      </c>
    </row>
    <row r="42" spans="1:7" s="4" customFormat="1" ht="18.75" customHeight="1">
      <c r="A42" s="114"/>
      <c r="B42" s="82" t="s">
        <v>89</v>
      </c>
      <c r="C42" s="83">
        <v>3564</v>
      </c>
      <c r="D42" s="86">
        <v>804</v>
      </c>
      <c r="E42" s="86">
        <v>872</v>
      </c>
      <c r="F42" s="85">
        <v>611</v>
      </c>
      <c r="G42" s="86">
        <v>1277</v>
      </c>
    </row>
    <row r="43" spans="1:7" s="4" customFormat="1" ht="18.75" customHeight="1">
      <c r="A43" s="114"/>
      <c r="B43" s="82" t="s">
        <v>32</v>
      </c>
      <c r="C43" s="83">
        <v>4823</v>
      </c>
      <c r="D43" s="86">
        <v>1112</v>
      </c>
      <c r="E43" s="86">
        <v>1223</v>
      </c>
      <c r="F43" s="86">
        <v>1106</v>
      </c>
      <c r="G43" s="85">
        <v>1382</v>
      </c>
    </row>
    <row r="44" spans="1:7" s="122" customFormat="1" ht="25.5" customHeight="1">
      <c r="A44" s="114">
        <v>1</v>
      </c>
      <c r="B44" s="82" t="s">
        <v>91</v>
      </c>
      <c r="C44" s="80">
        <v>14023</v>
      </c>
      <c r="D44" s="80">
        <v>3228</v>
      </c>
      <c r="E44" s="80">
        <v>3703</v>
      </c>
      <c r="F44" s="80">
        <v>2505</v>
      </c>
      <c r="G44" s="80">
        <v>4587</v>
      </c>
    </row>
    <row r="45" spans="1:7" s="122" customFormat="1" ht="25.5" customHeight="1">
      <c r="A45" s="114"/>
      <c r="B45" s="82" t="s">
        <v>11</v>
      </c>
      <c r="C45" s="89">
        <v>1821</v>
      </c>
      <c r="D45" s="86">
        <v>19</v>
      </c>
      <c r="E45" s="86">
        <v>239</v>
      </c>
      <c r="F45" s="85">
        <v>154</v>
      </c>
      <c r="G45" s="86">
        <v>1409</v>
      </c>
    </row>
    <row r="46" spans="1:7" s="122" customFormat="1" ht="25.5" customHeight="1">
      <c r="A46" s="114"/>
      <c r="B46" s="82" t="s">
        <v>12</v>
      </c>
      <c r="C46" s="89">
        <v>736</v>
      </c>
      <c r="D46" s="86"/>
      <c r="E46" s="86">
        <v>153</v>
      </c>
      <c r="F46" s="85">
        <v>196</v>
      </c>
      <c r="G46" s="86">
        <v>387</v>
      </c>
    </row>
    <row r="47" spans="1:7" s="122" customFormat="1" ht="35.25" customHeight="1">
      <c r="A47" s="114"/>
      <c r="B47" s="82" t="s">
        <v>38</v>
      </c>
      <c r="C47" s="89">
        <v>440</v>
      </c>
      <c r="D47" s="86">
        <v>0</v>
      </c>
      <c r="E47" s="86">
        <v>32</v>
      </c>
      <c r="F47" s="85">
        <v>32</v>
      </c>
      <c r="G47" s="86">
        <v>376</v>
      </c>
    </row>
    <row r="48" spans="1:7" s="122" customFormat="1" ht="25.5" customHeight="1">
      <c r="A48" s="114"/>
      <c r="B48" s="82" t="s">
        <v>102</v>
      </c>
      <c r="C48" s="89">
        <v>142</v>
      </c>
      <c r="D48" s="86">
        <v>13</v>
      </c>
      <c r="E48" s="86">
        <v>51</v>
      </c>
      <c r="F48" s="85">
        <v>14</v>
      </c>
      <c r="G48" s="86">
        <v>64</v>
      </c>
    </row>
    <row r="49" spans="1:7" s="122" customFormat="1" ht="25.5" customHeight="1">
      <c r="A49" s="114"/>
      <c r="B49" s="82" t="s">
        <v>13</v>
      </c>
      <c r="C49" s="89">
        <v>507</v>
      </c>
      <c r="D49" s="86">
        <v>5</v>
      </c>
      <c r="E49" s="86">
        <v>45</v>
      </c>
      <c r="F49" s="85">
        <v>75</v>
      </c>
      <c r="G49" s="86">
        <v>382</v>
      </c>
    </row>
    <row r="50" spans="1:7" s="122" customFormat="1" ht="25.5" customHeight="1">
      <c r="A50" s="114">
        <v>1</v>
      </c>
      <c r="B50" s="82" t="s">
        <v>94</v>
      </c>
      <c r="C50" s="80">
        <v>3646</v>
      </c>
      <c r="D50" s="80">
        <v>37</v>
      </c>
      <c r="E50" s="80">
        <v>520</v>
      </c>
      <c r="F50" s="80">
        <v>471</v>
      </c>
      <c r="G50" s="80">
        <v>2618</v>
      </c>
    </row>
    <row r="51" spans="1:7" s="4" customFormat="1" ht="25.5" customHeight="1">
      <c r="A51" s="114">
        <v>1</v>
      </c>
      <c r="B51" s="82" t="s">
        <v>14</v>
      </c>
      <c r="C51" s="88">
        <v>39378</v>
      </c>
      <c r="D51" s="88">
        <v>8442</v>
      </c>
      <c r="E51" s="88">
        <v>9682</v>
      </c>
      <c r="F51" s="88">
        <v>6531</v>
      </c>
      <c r="G51" s="88">
        <v>14723</v>
      </c>
    </row>
    <row r="52" spans="1:7" s="17" customFormat="1" ht="17.25" customHeight="1">
      <c r="A52" s="123"/>
      <c r="B52" s="18"/>
      <c r="C52" s="1"/>
      <c r="D52" s="1"/>
      <c r="E52" s="1"/>
      <c r="F52" s="1"/>
      <c r="G52" s="1"/>
    </row>
    <row r="53" spans="1:7" s="17" customFormat="1">
      <c r="A53" s="123"/>
      <c r="B53" s="18"/>
      <c r="C53" s="108"/>
      <c r="D53" s="108"/>
      <c r="E53" s="108"/>
      <c r="F53" s="108"/>
      <c r="G53" s="108"/>
    </row>
    <row r="54" spans="1:7" s="17" customFormat="1">
      <c r="A54" s="123"/>
      <c r="B54" s="18"/>
      <c r="C54" s="109"/>
      <c r="D54" s="124"/>
      <c r="E54" s="124"/>
      <c r="F54" s="124"/>
      <c r="G54" s="124"/>
    </row>
    <row r="55" spans="1:7" s="17" customFormat="1">
      <c r="A55" s="123"/>
      <c r="B55" s="18" t="s">
        <v>95</v>
      </c>
      <c r="C55" s="89">
        <v>33</v>
      </c>
      <c r="D55" s="109"/>
      <c r="E55" s="109"/>
      <c r="F55" s="109"/>
      <c r="G55" s="109"/>
    </row>
    <row r="56" spans="1:7" s="17" customFormat="1">
      <c r="A56" s="123"/>
      <c r="B56" s="20" t="s">
        <v>16</v>
      </c>
      <c r="C56" s="89">
        <v>39411</v>
      </c>
      <c r="D56" s="109"/>
      <c r="E56" s="109"/>
      <c r="F56" s="109"/>
      <c r="G56" s="109"/>
    </row>
    <row r="57" spans="1:7" s="17" customFormat="1">
      <c r="A57" s="123"/>
      <c r="B57" s="1"/>
      <c r="C57" s="111"/>
      <c r="D57" s="109"/>
      <c r="E57" s="109"/>
      <c r="F57" s="109"/>
      <c r="G57" s="109"/>
    </row>
    <row r="58" spans="1:7" s="25" customFormat="1" ht="16.5" customHeight="1" thickBot="1">
      <c r="A58" s="125"/>
      <c r="B58" s="1"/>
      <c r="C58" s="126"/>
      <c r="D58" s="108"/>
      <c r="E58" s="108"/>
      <c r="F58" s="108"/>
      <c r="G58" s="108"/>
    </row>
    <row r="59" spans="1:7" s="17" customFormat="1" ht="15.75" thickBot="1">
      <c r="A59" s="123"/>
      <c r="B59" s="21" t="s">
        <v>96</v>
      </c>
      <c r="C59" s="127">
        <v>58881</v>
      </c>
      <c r="D59" s="108"/>
      <c r="E59" s="108"/>
      <c r="F59" s="108"/>
      <c r="G59" s="108"/>
    </row>
    <row r="60" spans="1:7" s="17" customFormat="1">
      <c r="A60" s="123"/>
      <c r="B60" s="18"/>
      <c r="C60" s="109"/>
      <c r="D60" s="109"/>
      <c r="E60" s="109"/>
      <c r="F60" s="109"/>
      <c r="G60" s="109"/>
    </row>
    <row r="61" spans="1:7" s="17" customFormat="1">
      <c r="A61" s="123"/>
      <c r="B61" s="18"/>
      <c r="C61" s="129">
        <v>19470</v>
      </c>
      <c r="D61" s="1"/>
      <c r="E61" s="1"/>
      <c r="F61" s="1"/>
      <c r="G61" s="1"/>
    </row>
    <row r="62" spans="1:7" s="17" customFormat="1">
      <c r="A62" s="123"/>
      <c r="B62" s="20"/>
      <c r="C62" s="111"/>
      <c r="D62" s="1"/>
      <c r="E62" s="1"/>
      <c r="F62" s="1"/>
      <c r="G62" s="1"/>
    </row>
    <row r="63" spans="1:7" s="17" customFormat="1" ht="14.25">
      <c r="A63" s="123"/>
      <c r="B63" s="1"/>
      <c r="C63" s="1"/>
      <c r="D63" s="1"/>
      <c r="E63" s="1"/>
      <c r="F63" s="1"/>
      <c r="G63" s="1"/>
    </row>
    <row r="64" spans="1:7" s="17" customFormat="1" ht="14.25">
      <c r="A64" s="123"/>
      <c r="B64" s="1"/>
      <c r="C64" s="1"/>
      <c r="D64" s="1"/>
      <c r="E64" s="1"/>
      <c r="F64" s="1"/>
      <c r="G64" s="1"/>
    </row>
    <row r="65" spans="1:7" s="17" customFormat="1">
      <c r="A65" s="123"/>
      <c r="B65" s="18"/>
      <c r="C65" s="109"/>
      <c r="D65" s="1"/>
      <c r="E65" s="1"/>
      <c r="F65" s="1"/>
      <c r="G65" s="1"/>
    </row>
    <row r="66" spans="1:7" s="17" customFormat="1">
      <c r="A66" s="123"/>
      <c r="B66" s="18"/>
      <c r="C66" s="1"/>
      <c r="D66" s="1"/>
      <c r="E66" s="1"/>
      <c r="F66" s="1"/>
      <c r="G66" s="1"/>
    </row>
    <row r="67" spans="1:7" s="17" customFormat="1">
      <c r="A67" s="123"/>
      <c r="B67" s="18"/>
      <c r="D67" s="1"/>
      <c r="E67" s="1"/>
      <c r="F67" s="1"/>
      <c r="G67" s="1"/>
    </row>
    <row r="68" spans="1:7" s="17" customFormat="1">
      <c r="A68" s="123"/>
      <c r="B68" s="18"/>
      <c r="C68" s="1"/>
      <c r="D68" s="1"/>
      <c r="E68" s="1"/>
      <c r="F68" s="1"/>
      <c r="G68" s="1"/>
    </row>
    <row r="69" spans="1:7" s="17" customFormat="1">
      <c r="A69" s="123"/>
      <c r="B69" s="18"/>
      <c r="C69" s="1"/>
      <c r="D69" s="1"/>
      <c r="E69" s="1"/>
      <c r="F69" s="1"/>
      <c r="G69" s="1"/>
    </row>
    <row r="70" spans="1:7" s="17" customFormat="1">
      <c r="A70" s="123"/>
      <c r="B70" s="18"/>
      <c r="C70" s="1"/>
      <c r="D70" s="1"/>
      <c r="E70" s="1"/>
      <c r="F70" s="1"/>
      <c r="G70" s="1"/>
    </row>
    <row r="71" spans="1:7" s="17" customFormat="1">
      <c r="A71" s="123"/>
      <c r="B71" s="18"/>
      <c r="C71" s="1"/>
      <c r="D71" s="1"/>
      <c r="E71" s="1"/>
      <c r="F71" s="1"/>
      <c r="G71" s="1"/>
    </row>
    <row r="72" spans="1:7" s="17" customFormat="1">
      <c r="A72" s="123"/>
      <c r="B72" s="18"/>
      <c r="C72" s="1"/>
      <c r="D72" s="1"/>
      <c r="E72" s="1"/>
      <c r="F72" s="1"/>
      <c r="G72" s="1"/>
    </row>
    <row r="73" spans="1:7" s="17" customFormat="1">
      <c r="A73" s="123"/>
      <c r="B73" s="18"/>
      <c r="C73" s="1"/>
      <c r="D73" s="1"/>
      <c r="E73" s="1"/>
      <c r="F73" s="1"/>
      <c r="G73" s="1"/>
    </row>
    <row r="74" spans="1:7" s="17" customFormat="1">
      <c r="A74" s="123"/>
      <c r="B74" s="18"/>
      <c r="C74" s="1"/>
      <c r="D74" s="1"/>
      <c r="E74" s="1"/>
      <c r="F74" s="1"/>
      <c r="G74" s="1"/>
    </row>
    <row r="75" spans="1:7" s="17" customFormat="1">
      <c r="A75" s="123"/>
      <c r="B75" s="18"/>
      <c r="C75" s="1"/>
      <c r="D75" s="1"/>
      <c r="E75" s="1"/>
      <c r="F75" s="1"/>
      <c r="G75" s="1"/>
    </row>
    <row r="76" spans="1:7" s="17" customFormat="1">
      <c r="A76" s="123"/>
      <c r="B76" s="18"/>
      <c r="C76" s="1"/>
      <c r="D76" s="1"/>
      <c r="E76" s="1"/>
      <c r="F76" s="1"/>
      <c r="G76" s="1"/>
    </row>
    <row r="77" spans="1:7" s="17" customFormat="1">
      <c r="A77" s="123"/>
      <c r="B77" s="18"/>
      <c r="C77" s="1"/>
      <c r="D77" s="1"/>
      <c r="E77" s="1"/>
      <c r="F77" s="1"/>
      <c r="G77" s="1"/>
    </row>
    <row r="78" spans="1:7" s="17" customFormat="1">
      <c r="A78" s="123"/>
      <c r="B78" s="18"/>
      <c r="C78" s="1"/>
      <c r="D78" s="1"/>
      <c r="E78" s="1"/>
      <c r="F78" s="1"/>
      <c r="G78" s="1"/>
    </row>
    <row r="79" spans="1:7" s="17" customFormat="1">
      <c r="A79" s="123"/>
      <c r="B79" s="18"/>
      <c r="C79" s="1"/>
      <c r="D79" s="1"/>
      <c r="E79" s="1"/>
      <c r="F79" s="1"/>
      <c r="G79" s="1"/>
    </row>
    <row r="80" spans="1:7" s="17" customFormat="1">
      <c r="A80" s="123"/>
      <c r="B80" s="18"/>
      <c r="C80" s="1"/>
      <c r="D80" s="1"/>
      <c r="E80" s="1"/>
      <c r="F80" s="1"/>
      <c r="G80" s="1"/>
    </row>
    <row r="81" spans="1:7" s="17" customFormat="1">
      <c r="A81" s="123"/>
      <c r="B81" s="18"/>
      <c r="C81" s="1"/>
      <c r="D81" s="1"/>
      <c r="E81" s="1"/>
      <c r="F81" s="1"/>
      <c r="G81" s="1"/>
    </row>
    <row r="82" spans="1:7" s="17" customFormat="1">
      <c r="A82" s="123"/>
      <c r="B82" s="18"/>
      <c r="C82" s="1"/>
      <c r="D82" s="1"/>
      <c r="E82" s="1"/>
      <c r="F82" s="1"/>
      <c r="G82" s="1"/>
    </row>
    <row r="83" spans="1:7" s="17" customFormat="1">
      <c r="A83" s="123"/>
      <c r="B83" s="18"/>
      <c r="C83" s="1"/>
      <c r="D83" s="1"/>
      <c r="E83" s="1"/>
      <c r="F83" s="1"/>
      <c r="G83" s="1"/>
    </row>
    <row r="84" spans="1:7" s="17" customFormat="1">
      <c r="A84" s="123"/>
      <c r="B84" s="18"/>
      <c r="C84" s="1"/>
      <c r="D84" s="1"/>
      <c r="E84" s="1"/>
      <c r="F84" s="1"/>
      <c r="G84" s="1"/>
    </row>
    <row r="85" spans="1:7" s="17" customFormat="1">
      <c r="A85" s="123"/>
      <c r="B85" s="18"/>
      <c r="C85" s="1"/>
      <c r="D85" s="1"/>
      <c r="E85" s="1"/>
      <c r="F85" s="1"/>
      <c r="G85" s="1"/>
    </row>
    <row r="86" spans="1:7" s="17" customFormat="1">
      <c r="A86" s="123"/>
      <c r="B86" s="18"/>
      <c r="C86" s="1"/>
      <c r="D86" s="1"/>
      <c r="E86" s="1"/>
      <c r="F86" s="1"/>
      <c r="G86" s="1"/>
    </row>
    <row r="87" spans="1:7" s="17" customFormat="1">
      <c r="A87" s="123"/>
      <c r="B87" s="18"/>
      <c r="C87" s="1"/>
      <c r="D87" s="1"/>
      <c r="E87" s="1"/>
      <c r="F87" s="1"/>
      <c r="G87" s="1"/>
    </row>
    <row r="88" spans="1:7" s="17" customFormat="1">
      <c r="A88" s="123"/>
      <c r="B88" s="18"/>
      <c r="C88" s="1"/>
      <c r="D88" s="1"/>
      <c r="E88" s="1"/>
      <c r="F88" s="1"/>
      <c r="G88" s="1"/>
    </row>
    <row r="89" spans="1:7" s="17" customFormat="1">
      <c r="A89" s="123"/>
      <c r="B89" s="18"/>
      <c r="C89" s="1"/>
      <c r="D89" s="1"/>
      <c r="E89" s="1"/>
      <c r="F89" s="1"/>
      <c r="G89" s="1"/>
    </row>
    <row r="90" spans="1:7" s="17" customFormat="1">
      <c r="A90" s="123"/>
      <c r="B90" s="18"/>
      <c r="C90" s="1"/>
      <c r="D90" s="1"/>
      <c r="E90" s="1"/>
      <c r="F90" s="1"/>
      <c r="G90" s="1"/>
    </row>
    <row r="91" spans="1:7" s="17" customFormat="1">
      <c r="A91" s="123"/>
      <c r="B91" s="18"/>
      <c r="C91" s="1"/>
      <c r="D91" s="1"/>
      <c r="E91" s="1"/>
      <c r="F91" s="1"/>
      <c r="G91" s="1"/>
    </row>
    <row r="92" spans="1:7" s="17" customFormat="1">
      <c r="A92" s="123"/>
      <c r="B92" s="18"/>
      <c r="C92" s="1"/>
      <c r="D92" s="1"/>
      <c r="E92" s="1"/>
      <c r="F92" s="1"/>
      <c r="G92" s="1"/>
    </row>
    <row r="93" spans="1:7" s="17" customFormat="1">
      <c r="A93" s="123"/>
      <c r="B93" s="18"/>
      <c r="C93" s="1"/>
      <c r="D93" s="1"/>
      <c r="E93" s="1"/>
      <c r="F93" s="1"/>
      <c r="G93" s="1"/>
    </row>
    <row r="94" spans="1:7" s="17" customFormat="1">
      <c r="A94" s="123"/>
      <c r="B94" s="18"/>
      <c r="C94" s="1"/>
      <c r="D94" s="1"/>
      <c r="E94" s="1"/>
      <c r="F94" s="1"/>
      <c r="G94" s="1"/>
    </row>
    <row r="95" spans="1:7" s="17" customFormat="1">
      <c r="A95" s="123"/>
      <c r="B95" s="18"/>
      <c r="C95" s="1"/>
      <c r="D95" s="1"/>
      <c r="E95" s="1"/>
      <c r="F95" s="1"/>
      <c r="G95" s="1"/>
    </row>
    <row r="96" spans="1:7" s="17" customFormat="1">
      <c r="A96" s="123"/>
      <c r="B96" s="18"/>
      <c r="C96" s="1"/>
      <c r="D96" s="1"/>
      <c r="E96" s="1"/>
      <c r="F96" s="1"/>
      <c r="G96" s="1"/>
    </row>
    <row r="97" spans="1:7" s="17" customFormat="1">
      <c r="A97" s="123"/>
      <c r="B97" s="18"/>
      <c r="C97" s="1"/>
      <c r="D97" s="1"/>
      <c r="E97" s="1"/>
      <c r="F97" s="1"/>
      <c r="G97" s="1"/>
    </row>
    <row r="98" spans="1:7" s="17" customFormat="1">
      <c r="A98" s="123"/>
      <c r="B98" s="18"/>
      <c r="C98" s="1"/>
      <c r="D98" s="1"/>
      <c r="E98" s="1"/>
      <c r="F98" s="1"/>
      <c r="G98" s="1"/>
    </row>
    <row r="99" spans="1:7" s="17" customFormat="1">
      <c r="A99" s="123"/>
      <c r="B99" s="18"/>
      <c r="C99" s="1"/>
      <c r="D99" s="1"/>
      <c r="E99" s="1"/>
      <c r="F99" s="1"/>
      <c r="G99" s="1"/>
    </row>
    <row r="100" spans="1:7" s="17" customFormat="1">
      <c r="A100" s="123"/>
      <c r="B100" s="18"/>
      <c r="C100" s="1"/>
      <c r="D100" s="1"/>
      <c r="E100" s="1"/>
      <c r="F100" s="1"/>
      <c r="G100" s="1"/>
    </row>
    <row r="101" spans="1:7" s="17" customFormat="1">
      <c r="A101" s="123"/>
      <c r="B101" s="18"/>
      <c r="C101" s="1"/>
      <c r="D101" s="1"/>
      <c r="E101" s="1"/>
      <c r="F101" s="1"/>
      <c r="G101" s="1"/>
    </row>
    <row r="102" spans="1:7" s="17" customFormat="1">
      <c r="A102" s="123"/>
      <c r="B102" s="18"/>
      <c r="C102" s="1"/>
      <c r="D102" s="1"/>
      <c r="E102" s="1"/>
      <c r="F102" s="1"/>
      <c r="G102" s="1"/>
    </row>
    <row r="103" spans="1:7" s="17" customFormat="1">
      <c r="A103" s="123"/>
      <c r="B103" s="18"/>
      <c r="C103" s="1"/>
      <c r="D103" s="1"/>
      <c r="E103" s="1"/>
      <c r="F103" s="1"/>
      <c r="G103" s="1"/>
    </row>
    <row r="104" spans="1:7" s="17" customFormat="1">
      <c r="A104" s="123"/>
      <c r="B104" s="18"/>
      <c r="C104" s="1"/>
      <c r="D104" s="1"/>
      <c r="E104" s="1"/>
      <c r="F104" s="1"/>
      <c r="G104" s="1"/>
    </row>
    <row r="105" spans="1:7" s="17" customFormat="1">
      <c r="A105" s="123"/>
      <c r="B105" s="18"/>
      <c r="C105" s="1"/>
      <c r="D105" s="1"/>
      <c r="E105" s="1"/>
      <c r="F105" s="1"/>
      <c r="G105" s="1"/>
    </row>
    <row r="106" spans="1:7" s="17" customFormat="1">
      <c r="A106" s="123"/>
      <c r="B106" s="18"/>
      <c r="C106" s="1"/>
      <c r="D106" s="1"/>
      <c r="E106" s="1"/>
      <c r="F106" s="1"/>
      <c r="G106" s="1"/>
    </row>
    <row r="107" spans="1:7" s="17" customFormat="1">
      <c r="A107" s="123"/>
      <c r="B107" s="18"/>
      <c r="C107" s="1"/>
      <c r="D107" s="1"/>
      <c r="E107" s="1"/>
      <c r="F107" s="1"/>
      <c r="G107" s="1"/>
    </row>
    <row r="108" spans="1:7" s="17" customFormat="1">
      <c r="A108" s="123"/>
      <c r="B108" s="18"/>
      <c r="C108" s="1"/>
      <c r="D108" s="1"/>
      <c r="E108" s="1"/>
      <c r="F108" s="1"/>
      <c r="G108" s="1"/>
    </row>
    <row r="109" spans="1:7" s="17" customFormat="1">
      <c r="A109" s="123"/>
      <c r="B109" s="18"/>
      <c r="C109" s="1"/>
      <c r="D109" s="1"/>
      <c r="E109" s="1"/>
      <c r="F109" s="1"/>
      <c r="G109" s="1"/>
    </row>
    <row r="110" spans="1:7" s="17" customFormat="1">
      <c r="A110" s="123"/>
      <c r="B110" s="18"/>
      <c r="C110" s="1"/>
      <c r="D110" s="1"/>
      <c r="E110" s="1"/>
      <c r="F110" s="1"/>
      <c r="G110" s="1"/>
    </row>
    <row r="111" spans="1:7" s="17" customFormat="1">
      <c r="A111" s="123"/>
      <c r="B111" s="18"/>
      <c r="C111" s="1"/>
      <c r="D111" s="1"/>
      <c r="E111" s="1"/>
      <c r="F111" s="1"/>
      <c r="G111" s="1"/>
    </row>
    <row r="112" spans="1:7" s="17" customFormat="1">
      <c r="A112" s="123"/>
      <c r="B112" s="18"/>
      <c r="C112" s="1"/>
      <c r="D112" s="1"/>
      <c r="E112" s="1"/>
      <c r="F112" s="1"/>
      <c r="G112" s="1"/>
    </row>
    <row r="113" spans="1:7" s="17" customFormat="1">
      <c r="A113" s="123"/>
      <c r="B113" s="18"/>
      <c r="C113" s="1"/>
      <c r="D113" s="1"/>
      <c r="E113" s="1"/>
      <c r="F113" s="1"/>
      <c r="G113" s="1"/>
    </row>
    <row r="114" spans="1:7" s="17" customFormat="1">
      <c r="A114" s="123"/>
      <c r="B114" s="18"/>
      <c r="C114" s="1"/>
      <c r="D114" s="1"/>
      <c r="E114" s="1"/>
      <c r="F114" s="1"/>
      <c r="G114" s="1"/>
    </row>
    <row r="115" spans="1:7" s="17" customFormat="1">
      <c r="A115" s="123"/>
      <c r="B115" s="18"/>
      <c r="C115" s="1"/>
      <c r="D115" s="1"/>
      <c r="E115" s="1"/>
      <c r="F115" s="1"/>
      <c r="G115" s="1"/>
    </row>
    <row r="116" spans="1:7" s="17" customFormat="1">
      <c r="A116" s="123"/>
      <c r="B116" s="18"/>
      <c r="C116" s="1"/>
      <c r="D116" s="1"/>
      <c r="E116" s="1"/>
      <c r="F116" s="1"/>
      <c r="G116" s="1"/>
    </row>
    <row r="117" spans="1:7" s="17" customFormat="1">
      <c r="A117" s="123"/>
      <c r="B117" s="18"/>
      <c r="C117" s="1"/>
      <c r="D117" s="1"/>
      <c r="E117" s="1"/>
      <c r="F117" s="1"/>
      <c r="G117" s="1"/>
    </row>
    <row r="118" spans="1:7" s="17" customFormat="1">
      <c r="A118" s="123"/>
      <c r="B118" s="18"/>
      <c r="C118" s="1"/>
      <c r="D118" s="1"/>
      <c r="E118" s="1"/>
      <c r="F118" s="1"/>
      <c r="G118" s="1"/>
    </row>
    <row r="119" spans="1:7" s="17" customFormat="1">
      <c r="A119" s="123"/>
      <c r="B119" s="18"/>
      <c r="C119" s="1"/>
      <c r="D119" s="1"/>
      <c r="E119" s="1"/>
      <c r="F119" s="1"/>
      <c r="G119" s="1"/>
    </row>
    <row r="120" spans="1:7" s="17" customFormat="1">
      <c r="A120" s="123"/>
      <c r="B120" s="18"/>
      <c r="C120" s="1"/>
      <c r="D120" s="1"/>
      <c r="E120" s="1"/>
      <c r="F120" s="1"/>
      <c r="G120" s="1"/>
    </row>
    <row r="121" spans="1:7" s="17" customFormat="1">
      <c r="A121" s="123"/>
      <c r="B121" s="18"/>
      <c r="C121" s="1"/>
      <c r="D121" s="1"/>
      <c r="E121" s="1"/>
      <c r="F121" s="1"/>
      <c r="G121" s="1"/>
    </row>
    <row r="122" spans="1:7" s="17" customFormat="1">
      <c r="A122" s="123"/>
      <c r="B122" s="18"/>
      <c r="C122" s="1"/>
      <c r="D122" s="1"/>
      <c r="E122" s="1"/>
      <c r="F122" s="1"/>
      <c r="G122" s="1"/>
    </row>
    <row r="123" spans="1:7" s="17" customFormat="1">
      <c r="A123" s="123"/>
      <c r="B123" s="18"/>
      <c r="C123" s="1"/>
      <c r="D123" s="1"/>
      <c r="E123" s="1"/>
      <c r="F123" s="1"/>
      <c r="G123" s="1"/>
    </row>
    <row r="124" spans="1:7" s="17" customFormat="1">
      <c r="A124" s="123"/>
      <c r="B124" s="18"/>
      <c r="C124" s="1"/>
      <c r="D124" s="1"/>
      <c r="E124" s="1"/>
      <c r="F124" s="1"/>
      <c r="G124" s="1"/>
    </row>
    <row r="125" spans="1:7" s="17" customFormat="1">
      <c r="A125" s="123"/>
      <c r="B125" s="18"/>
      <c r="C125" s="1"/>
      <c r="D125" s="1"/>
      <c r="E125" s="1"/>
      <c r="F125" s="1"/>
      <c r="G125" s="1"/>
    </row>
    <row r="126" spans="1:7" s="17" customFormat="1">
      <c r="A126" s="123"/>
      <c r="B126" s="18"/>
      <c r="C126" s="1"/>
      <c r="D126" s="1"/>
      <c r="E126" s="1"/>
      <c r="F126" s="1"/>
      <c r="G126" s="1"/>
    </row>
    <row r="127" spans="1:7" s="17" customFormat="1">
      <c r="A127" s="123"/>
      <c r="B127" s="18"/>
      <c r="C127" s="1"/>
      <c r="D127" s="1"/>
      <c r="E127" s="1"/>
      <c r="F127" s="1"/>
      <c r="G127" s="1"/>
    </row>
    <row r="128" spans="1:7" s="17" customFormat="1">
      <c r="A128" s="123"/>
      <c r="B128" s="18"/>
      <c r="C128" s="1"/>
      <c r="D128" s="1"/>
      <c r="E128" s="1"/>
      <c r="F128" s="1"/>
      <c r="G128" s="1"/>
    </row>
    <row r="129" spans="1:7" s="17" customFormat="1">
      <c r="A129" s="123"/>
      <c r="B129" s="18"/>
      <c r="C129" s="1"/>
      <c r="D129" s="1"/>
      <c r="E129" s="1"/>
      <c r="F129" s="1"/>
      <c r="G129" s="1"/>
    </row>
    <row r="130" spans="1:7" s="17" customFormat="1">
      <c r="A130" s="123"/>
      <c r="B130" s="18"/>
      <c r="C130" s="1"/>
      <c r="D130" s="1"/>
      <c r="E130" s="1"/>
      <c r="F130" s="1"/>
      <c r="G130" s="1"/>
    </row>
    <row r="131" spans="1:7" s="17" customFormat="1">
      <c r="A131" s="123"/>
      <c r="B131" s="18"/>
      <c r="C131" s="1"/>
      <c r="D131" s="1"/>
      <c r="E131" s="1"/>
      <c r="F131" s="1"/>
      <c r="G131" s="1"/>
    </row>
    <row r="132" spans="1:7" s="17" customFormat="1">
      <c r="A132" s="123"/>
      <c r="B132" s="18"/>
      <c r="C132" s="1"/>
      <c r="D132" s="1"/>
      <c r="E132" s="1"/>
      <c r="F132" s="1"/>
      <c r="G132" s="1"/>
    </row>
    <row r="133" spans="1:7" s="17" customFormat="1">
      <c r="A133" s="123"/>
      <c r="B133" s="18"/>
      <c r="C133" s="1"/>
      <c r="D133" s="1"/>
      <c r="E133" s="1"/>
      <c r="F133" s="1"/>
      <c r="G133" s="1"/>
    </row>
    <row r="134" spans="1:7" s="17" customFormat="1">
      <c r="A134" s="123"/>
      <c r="B134" s="18"/>
      <c r="C134" s="1"/>
      <c r="D134" s="1"/>
      <c r="E134" s="1"/>
      <c r="F134" s="1"/>
      <c r="G134" s="1"/>
    </row>
    <row r="135" spans="1:7" s="17" customFormat="1">
      <c r="A135" s="123"/>
      <c r="B135" s="18"/>
      <c r="C135" s="1"/>
      <c r="D135" s="1"/>
      <c r="E135" s="1"/>
      <c r="F135" s="1"/>
      <c r="G135" s="1"/>
    </row>
    <row r="136" spans="1:7" s="17" customFormat="1">
      <c r="A136" s="123"/>
      <c r="B136" s="18"/>
      <c r="C136" s="1"/>
      <c r="D136" s="1"/>
      <c r="E136" s="1"/>
      <c r="F136" s="1"/>
      <c r="G136" s="1"/>
    </row>
    <row r="137" spans="1:7" s="17" customFormat="1">
      <c r="A137" s="123"/>
      <c r="B137" s="18"/>
      <c r="C137" s="1"/>
      <c r="D137" s="1"/>
      <c r="E137" s="1"/>
      <c r="F137" s="1"/>
      <c r="G137" s="1"/>
    </row>
    <row r="138" spans="1:7" s="17" customFormat="1">
      <c r="A138" s="123"/>
      <c r="B138" s="18"/>
      <c r="C138" s="1"/>
      <c r="D138" s="1"/>
      <c r="E138" s="1"/>
      <c r="F138" s="1"/>
      <c r="G138" s="1"/>
    </row>
    <row r="139" spans="1:7" s="17" customFormat="1">
      <c r="A139" s="123"/>
      <c r="B139" s="18"/>
      <c r="C139" s="1"/>
      <c r="D139" s="1"/>
      <c r="E139" s="1"/>
      <c r="F139" s="1"/>
      <c r="G139" s="1"/>
    </row>
    <row r="140" spans="1:7" s="17" customFormat="1">
      <c r="A140" s="123"/>
      <c r="B140" s="18"/>
      <c r="C140" s="1"/>
      <c r="D140" s="1"/>
      <c r="E140" s="1"/>
      <c r="F140" s="1"/>
      <c r="G140" s="1"/>
    </row>
    <row r="141" spans="1:7" s="17" customFormat="1">
      <c r="A141" s="123"/>
      <c r="B141" s="18"/>
      <c r="C141" s="1"/>
      <c r="D141" s="1"/>
      <c r="E141" s="1"/>
      <c r="F141" s="1"/>
      <c r="G141" s="1"/>
    </row>
    <row r="142" spans="1:7" s="17" customFormat="1">
      <c r="A142" s="123"/>
      <c r="B142" s="18"/>
      <c r="C142" s="1"/>
      <c r="D142" s="1"/>
      <c r="E142" s="1"/>
      <c r="F142" s="1"/>
      <c r="G142" s="1"/>
    </row>
    <row r="143" spans="1:7" s="17" customFormat="1">
      <c r="A143" s="123"/>
      <c r="B143" s="18"/>
      <c r="C143" s="1"/>
      <c r="D143" s="1"/>
      <c r="E143" s="1"/>
      <c r="F143" s="1"/>
      <c r="G143" s="1"/>
    </row>
    <row r="144" spans="1:7" s="17" customFormat="1">
      <c r="A144" s="123"/>
      <c r="B144" s="18"/>
      <c r="C144" s="1"/>
      <c r="D144" s="1"/>
      <c r="E144" s="1"/>
      <c r="F144" s="1"/>
      <c r="G144" s="1"/>
    </row>
    <row r="145" spans="1:7" s="17" customFormat="1">
      <c r="A145" s="123"/>
      <c r="B145" s="18"/>
      <c r="C145" s="1"/>
      <c r="D145" s="1"/>
      <c r="E145" s="1"/>
      <c r="F145" s="1"/>
      <c r="G145" s="1"/>
    </row>
    <row r="146" spans="1:7" s="17" customFormat="1">
      <c r="A146" s="123"/>
      <c r="B146" s="18"/>
      <c r="C146" s="1"/>
      <c r="D146" s="1"/>
      <c r="E146" s="1"/>
      <c r="F146" s="1"/>
      <c r="G146" s="1"/>
    </row>
    <row r="147" spans="1:7" s="17" customFormat="1">
      <c r="A147" s="123"/>
      <c r="B147" s="18"/>
      <c r="C147" s="1"/>
      <c r="D147" s="1"/>
      <c r="E147" s="1"/>
      <c r="F147" s="1"/>
      <c r="G147" s="1"/>
    </row>
    <row r="148" spans="1:7" s="17" customFormat="1">
      <c r="A148" s="123"/>
      <c r="B148" s="18"/>
      <c r="C148" s="1"/>
      <c r="D148" s="1"/>
      <c r="E148" s="1"/>
      <c r="F148" s="1"/>
      <c r="G148" s="1"/>
    </row>
    <row r="149" spans="1:7" s="17" customFormat="1">
      <c r="A149" s="123"/>
      <c r="B149" s="18"/>
      <c r="C149" s="1"/>
      <c r="D149" s="1"/>
      <c r="E149" s="1"/>
      <c r="F149" s="1"/>
      <c r="G149" s="1"/>
    </row>
    <row r="150" spans="1:7" s="17" customFormat="1">
      <c r="A150" s="123"/>
      <c r="B150" s="18"/>
      <c r="C150" s="1"/>
      <c r="D150" s="1"/>
      <c r="E150" s="1"/>
      <c r="F150" s="1"/>
      <c r="G150" s="1"/>
    </row>
    <row r="151" spans="1:7" s="17" customFormat="1">
      <c r="A151" s="123"/>
      <c r="B151" s="18"/>
      <c r="C151" s="1"/>
      <c r="D151" s="1"/>
      <c r="E151" s="1"/>
      <c r="F151" s="1"/>
      <c r="G151" s="1"/>
    </row>
    <row r="152" spans="1:7" s="17" customFormat="1">
      <c r="A152" s="123"/>
      <c r="B152" s="18"/>
      <c r="C152" s="1"/>
      <c r="D152" s="1"/>
      <c r="E152" s="1"/>
      <c r="F152" s="1"/>
      <c r="G152" s="1"/>
    </row>
    <row r="153" spans="1:7" s="17" customFormat="1">
      <c r="A153" s="123"/>
      <c r="B153" s="18"/>
      <c r="C153" s="1"/>
      <c r="D153" s="1"/>
      <c r="E153" s="1"/>
      <c r="F153" s="1"/>
      <c r="G153" s="1"/>
    </row>
    <row r="154" spans="1:7" s="17" customFormat="1">
      <c r="A154" s="123"/>
      <c r="B154" s="18"/>
      <c r="C154" s="1"/>
      <c r="D154" s="1"/>
      <c r="E154" s="1"/>
      <c r="F154" s="1"/>
      <c r="G154" s="1"/>
    </row>
    <row r="155" spans="1:7" s="17" customFormat="1">
      <c r="A155" s="123"/>
      <c r="B155" s="18"/>
      <c r="C155" s="1"/>
      <c r="D155" s="1"/>
      <c r="E155" s="1"/>
      <c r="F155" s="1"/>
      <c r="G155" s="1"/>
    </row>
    <row r="156" spans="1:7" s="17" customFormat="1">
      <c r="A156" s="123"/>
      <c r="B156" s="18"/>
      <c r="C156" s="1"/>
      <c r="D156" s="1"/>
      <c r="E156" s="1"/>
      <c r="F156" s="1"/>
      <c r="G156" s="1"/>
    </row>
    <row r="157" spans="1:7" s="17" customFormat="1">
      <c r="A157" s="123"/>
      <c r="B157" s="18"/>
      <c r="C157" s="1"/>
      <c r="D157" s="1"/>
      <c r="E157" s="1"/>
      <c r="F157" s="1"/>
      <c r="G157" s="1"/>
    </row>
    <row r="158" spans="1:7" s="17" customFormat="1">
      <c r="A158" s="123"/>
      <c r="B158" s="18"/>
      <c r="C158" s="1"/>
      <c r="D158" s="1"/>
      <c r="E158" s="1"/>
      <c r="F158" s="1"/>
      <c r="G158" s="1"/>
    </row>
    <row r="159" spans="1:7" s="17" customFormat="1">
      <c r="A159" s="123"/>
      <c r="B159" s="18"/>
      <c r="C159" s="1"/>
      <c r="D159" s="1"/>
      <c r="E159" s="1"/>
      <c r="F159" s="1"/>
      <c r="G159" s="1"/>
    </row>
    <row r="160" spans="1:7" s="17" customFormat="1">
      <c r="A160" s="123"/>
      <c r="B160" s="18"/>
      <c r="C160" s="1"/>
      <c r="D160" s="1"/>
      <c r="E160" s="1"/>
      <c r="F160" s="1"/>
      <c r="G160" s="1"/>
    </row>
    <row r="161" spans="1:7" s="17" customFormat="1">
      <c r="A161" s="123"/>
      <c r="B161" s="18"/>
      <c r="C161" s="1"/>
      <c r="D161" s="1"/>
      <c r="E161" s="1"/>
      <c r="F161" s="1"/>
      <c r="G161" s="1"/>
    </row>
    <row r="162" spans="1:7" s="17" customFormat="1">
      <c r="A162" s="123"/>
      <c r="B162" s="18"/>
      <c r="C162" s="1"/>
      <c r="D162" s="1"/>
      <c r="E162" s="1"/>
      <c r="F162" s="1"/>
      <c r="G162" s="1"/>
    </row>
    <row r="163" spans="1:7" s="17" customFormat="1">
      <c r="A163" s="123"/>
      <c r="B163" s="18"/>
      <c r="C163" s="1"/>
      <c r="D163" s="1"/>
      <c r="E163" s="1"/>
      <c r="F163" s="1"/>
      <c r="G163" s="1"/>
    </row>
    <row r="164" spans="1:7" s="17" customFormat="1">
      <c r="A164" s="123"/>
      <c r="B164" s="18"/>
      <c r="C164" s="1"/>
      <c r="D164" s="1"/>
      <c r="E164" s="1"/>
      <c r="F164" s="1"/>
      <c r="G164" s="1"/>
    </row>
    <row r="165" spans="1:7" s="17" customFormat="1">
      <c r="A165" s="123"/>
      <c r="B165" s="18"/>
      <c r="C165" s="1"/>
      <c r="D165" s="1"/>
      <c r="E165" s="1"/>
      <c r="F165" s="1"/>
      <c r="G165" s="1"/>
    </row>
    <row r="166" spans="1:7" s="17" customFormat="1">
      <c r="A166" s="123"/>
      <c r="B166" s="18"/>
      <c r="C166" s="1"/>
      <c r="D166" s="1"/>
      <c r="E166" s="1"/>
      <c r="F166" s="1"/>
      <c r="G166" s="1"/>
    </row>
    <row r="167" spans="1:7" s="17" customFormat="1">
      <c r="A167" s="123"/>
      <c r="B167" s="18"/>
      <c r="C167" s="1"/>
      <c r="D167" s="1"/>
      <c r="E167" s="1"/>
      <c r="F167" s="1"/>
      <c r="G167" s="1"/>
    </row>
    <row r="168" spans="1:7" s="17" customFormat="1">
      <c r="A168" s="123"/>
      <c r="B168" s="18"/>
      <c r="C168" s="1"/>
      <c r="D168" s="1"/>
      <c r="E168" s="1"/>
      <c r="F168" s="1"/>
      <c r="G168" s="1"/>
    </row>
    <row r="169" spans="1:7" s="17" customFormat="1">
      <c r="A169" s="123"/>
      <c r="B169" s="18"/>
      <c r="C169" s="1"/>
      <c r="D169" s="1"/>
      <c r="E169" s="1"/>
      <c r="F169" s="1"/>
      <c r="G169" s="1"/>
    </row>
    <row r="170" spans="1:7" s="17" customFormat="1">
      <c r="A170" s="123"/>
      <c r="B170" s="18"/>
      <c r="C170" s="1"/>
      <c r="D170" s="1"/>
      <c r="E170" s="1"/>
      <c r="F170" s="1"/>
      <c r="G170" s="1"/>
    </row>
    <row r="171" spans="1:7" s="17" customFormat="1">
      <c r="A171" s="123"/>
      <c r="B171" s="18"/>
      <c r="C171" s="1"/>
      <c r="D171" s="1"/>
      <c r="E171" s="1"/>
      <c r="F171" s="1"/>
      <c r="G171" s="1"/>
    </row>
    <row r="172" spans="1:7" s="17" customFormat="1">
      <c r="A172" s="123"/>
      <c r="B172" s="18"/>
      <c r="C172" s="1"/>
      <c r="D172" s="1"/>
      <c r="E172" s="1"/>
      <c r="F172" s="1"/>
      <c r="G172" s="1"/>
    </row>
    <row r="173" spans="1:7" s="17" customFormat="1">
      <c r="A173" s="123"/>
      <c r="B173" s="18"/>
      <c r="C173" s="1"/>
      <c r="D173" s="1"/>
      <c r="E173" s="1"/>
      <c r="F173" s="1"/>
      <c r="G173" s="1"/>
    </row>
    <row r="174" spans="1:7" s="17" customFormat="1">
      <c r="A174" s="123"/>
      <c r="B174" s="18"/>
      <c r="C174" s="1"/>
      <c r="D174" s="1"/>
      <c r="E174" s="1"/>
      <c r="F174" s="1"/>
      <c r="G174" s="1"/>
    </row>
    <row r="175" spans="1:7" s="17" customFormat="1">
      <c r="A175" s="123"/>
      <c r="B175" s="18"/>
      <c r="C175" s="1"/>
      <c r="D175" s="1"/>
      <c r="E175" s="1"/>
      <c r="F175" s="1"/>
      <c r="G175" s="1"/>
    </row>
    <row r="176" spans="1:7" s="17" customFormat="1">
      <c r="A176" s="123"/>
      <c r="B176" s="18"/>
      <c r="C176" s="1"/>
      <c r="D176" s="1"/>
      <c r="E176" s="1"/>
      <c r="F176" s="1"/>
      <c r="G176" s="1"/>
    </row>
    <row r="177" spans="1:7" s="17" customFormat="1">
      <c r="A177" s="123"/>
      <c r="B177" s="18"/>
      <c r="C177" s="1"/>
      <c r="D177" s="1"/>
      <c r="E177" s="1"/>
      <c r="F177" s="1"/>
      <c r="G177" s="1"/>
    </row>
    <row r="178" spans="1:7" s="17" customFormat="1">
      <c r="A178" s="123"/>
      <c r="B178" s="18"/>
      <c r="C178" s="1"/>
      <c r="D178" s="1"/>
      <c r="E178" s="1"/>
      <c r="F178" s="1"/>
      <c r="G178" s="1"/>
    </row>
    <row r="179" spans="1:7" s="17" customFormat="1">
      <c r="A179" s="123"/>
      <c r="B179" s="18"/>
      <c r="C179" s="1"/>
      <c r="D179" s="1"/>
      <c r="E179" s="1"/>
      <c r="F179" s="1"/>
      <c r="G179" s="1"/>
    </row>
    <row r="180" spans="1:7" s="17" customFormat="1">
      <c r="A180" s="123"/>
      <c r="B180" s="18"/>
      <c r="C180" s="1"/>
      <c r="D180" s="1"/>
      <c r="E180" s="1"/>
      <c r="F180" s="1"/>
      <c r="G180" s="1"/>
    </row>
    <row r="181" spans="1:7" s="17" customFormat="1">
      <c r="A181" s="123"/>
      <c r="B181" s="18"/>
      <c r="C181" s="1"/>
      <c r="D181" s="1"/>
      <c r="E181" s="1"/>
      <c r="F181" s="1"/>
      <c r="G181" s="1"/>
    </row>
    <row r="182" spans="1:7" s="17" customFormat="1">
      <c r="A182" s="123"/>
      <c r="B182" s="18"/>
      <c r="C182" s="1"/>
      <c r="D182" s="1"/>
      <c r="E182" s="1"/>
      <c r="F182" s="1"/>
      <c r="G182" s="1"/>
    </row>
    <row r="183" spans="1:7" s="17" customFormat="1">
      <c r="A183" s="123"/>
      <c r="B183" s="18"/>
      <c r="C183" s="1"/>
      <c r="D183" s="1"/>
      <c r="E183" s="1"/>
      <c r="F183" s="1"/>
      <c r="G183" s="1"/>
    </row>
    <row r="184" spans="1:7" s="17" customFormat="1">
      <c r="A184" s="123"/>
      <c r="B184" s="18"/>
      <c r="C184" s="1"/>
      <c r="D184" s="1"/>
      <c r="E184" s="1"/>
      <c r="F184" s="1"/>
      <c r="G184" s="1"/>
    </row>
    <row r="185" spans="1:7" s="17" customFormat="1">
      <c r="A185" s="123"/>
      <c r="B185" s="18"/>
      <c r="C185" s="1"/>
      <c r="D185" s="1"/>
      <c r="E185" s="1"/>
      <c r="F185" s="1"/>
      <c r="G185" s="1"/>
    </row>
    <row r="186" spans="1:7" s="17" customFormat="1">
      <c r="A186" s="123"/>
      <c r="B186" s="18"/>
      <c r="C186" s="1"/>
      <c r="D186" s="1"/>
      <c r="E186" s="1"/>
      <c r="F186" s="1"/>
      <c r="G186" s="1"/>
    </row>
    <row r="187" spans="1:7" s="17" customFormat="1">
      <c r="A187" s="123"/>
      <c r="B187" s="18"/>
      <c r="C187" s="1"/>
      <c r="D187" s="1"/>
      <c r="E187" s="1"/>
      <c r="F187" s="1"/>
      <c r="G187" s="1"/>
    </row>
    <row r="188" spans="1:7" s="17" customFormat="1">
      <c r="A188" s="123"/>
      <c r="B188" s="18"/>
      <c r="C188" s="1"/>
      <c r="D188" s="1"/>
      <c r="E188" s="1"/>
      <c r="F188" s="1"/>
      <c r="G188" s="1"/>
    </row>
    <row r="189" spans="1:7" s="17" customFormat="1">
      <c r="A189" s="123"/>
      <c r="B189" s="18"/>
      <c r="C189" s="1"/>
      <c r="D189" s="1"/>
      <c r="E189" s="1"/>
      <c r="F189" s="1"/>
      <c r="G189" s="1"/>
    </row>
    <row r="190" spans="1:7" s="17" customFormat="1">
      <c r="A190" s="123"/>
      <c r="B190" s="18"/>
      <c r="C190" s="1"/>
      <c r="D190" s="1"/>
      <c r="E190" s="1"/>
      <c r="F190" s="1"/>
      <c r="G190" s="1"/>
    </row>
    <row r="191" spans="1:7" s="17" customFormat="1">
      <c r="A191" s="123"/>
      <c r="B191" s="18"/>
      <c r="C191" s="1"/>
      <c r="D191" s="1"/>
      <c r="E191" s="1"/>
      <c r="F191" s="1"/>
      <c r="G191" s="1"/>
    </row>
    <row r="192" spans="1:7" s="17" customFormat="1">
      <c r="A192" s="123"/>
      <c r="B192" s="18"/>
      <c r="C192" s="1"/>
      <c r="D192" s="1"/>
      <c r="E192" s="1"/>
      <c r="F192" s="1"/>
      <c r="G192" s="1"/>
    </row>
    <row r="193" spans="1:7" s="17" customFormat="1">
      <c r="A193" s="123"/>
      <c r="B193" s="18"/>
      <c r="C193" s="1"/>
      <c r="D193" s="1"/>
      <c r="E193" s="1"/>
      <c r="F193" s="1"/>
      <c r="G193" s="1"/>
    </row>
    <row r="194" spans="1:7" s="17" customFormat="1">
      <c r="A194" s="123"/>
      <c r="B194" s="18"/>
      <c r="C194" s="1"/>
      <c r="D194" s="1"/>
      <c r="E194" s="1"/>
      <c r="F194" s="1"/>
      <c r="G194" s="1"/>
    </row>
    <row r="195" spans="1:7" s="17" customFormat="1">
      <c r="A195" s="123"/>
      <c r="B195" s="18"/>
      <c r="C195" s="1"/>
      <c r="D195" s="1"/>
      <c r="E195" s="1"/>
      <c r="F195" s="1"/>
      <c r="G195" s="1"/>
    </row>
    <row r="196" spans="1:7" s="17" customFormat="1">
      <c r="A196" s="123"/>
      <c r="B196" s="18"/>
      <c r="C196" s="1"/>
      <c r="D196" s="1"/>
      <c r="E196" s="1"/>
      <c r="F196" s="1"/>
      <c r="G196" s="1"/>
    </row>
    <row r="197" spans="1:7" s="17" customFormat="1">
      <c r="A197" s="123"/>
      <c r="B197" s="18"/>
      <c r="C197" s="1"/>
      <c r="D197" s="1"/>
      <c r="E197" s="1"/>
      <c r="F197" s="1"/>
      <c r="G197" s="1"/>
    </row>
    <row r="198" spans="1:7" s="17" customFormat="1">
      <c r="A198" s="123"/>
      <c r="B198" s="18"/>
      <c r="C198" s="1"/>
      <c r="D198" s="1"/>
      <c r="E198" s="1"/>
      <c r="F198" s="1"/>
      <c r="G198" s="1"/>
    </row>
    <row r="199" spans="1:7" s="17" customFormat="1">
      <c r="A199" s="123"/>
      <c r="B199" s="18"/>
      <c r="C199" s="1"/>
      <c r="D199" s="1"/>
      <c r="E199" s="1"/>
      <c r="F199" s="1"/>
      <c r="G199" s="1"/>
    </row>
    <row r="200" spans="1:7" s="17" customFormat="1">
      <c r="A200" s="123"/>
      <c r="B200" s="18"/>
      <c r="C200" s="1"/>
      <c r="D200" s="1"/>
      <c r="E200" s="1"/>
      <c r="F200" s="1"/>
      <c r="G200" s="1"/>
    </row>
    <row r="201" spans="1:7" s="17" customFormat="1">
      <c r="A201" s="123"/>
      <c r="B201" s="18"/>
      <c r="C201" s="1"/>
      <c r="D201" s="1"/>
      <c r="E201" s="1"/>
      <c r="F201" s="1"/>
      <c r="G201" s="1"/>
    </row>
    <row r="202" spans="1:7" s="17" customFormat="1">
      <c r="A202" s="123"/>
      <c r="B202" s="18"/>
      <c r="C202" s="1"/>
      <c r="D202" s="1"/>
      <c r="E202" s="1"/>
      <c r="F202" s="1"/>
      <c r="G202" s="1"/>
    </row>
    <row r="203" spans="1:7" s="17" customFormat="1">
      <c r="A203" s="123"/>
      <c r="B203" s="18"/>
      <c r="C203" s="1"/>
      <c r="D203" s="1"/>
      <c r="E203" s="1"/>
      <c r="F203" s="1"/>
      <c r="G203" s="1"/>
    </row>
    <row r="204" spans="1:7" s="17" customFormat="1">
      <c r="A204" s="123"/>
      <c r="B204" s="18"/>
      <c r="C204" s="1"/>
      <c r="D204" s="1"/>
      <c r="E204" s="1"/>
      <c r="F204" s="1"/>
      <c r="G204" s="1"/>
    </row>
    <row r="205" spans="1:7" s="17" customFormat="1">
      <c r="A205" s="123"/>
      <c r="B205" s="18"/>
      <c r="C205" s="1"/>
      <c r="D205" s="1"/>
      <c r="E205" s="1"/>
      <c r="F205" s="1"/>
      <c r="G205" s="1"/>
    </row>
    <row r="206" spans="1:7" s="17" customFormat="1">
      <c r="A206" s="123"/>
      <c r="B206" s="18"/>
      <c r="C206" s="1"/>
      <c r="D206" s="1"/>
      <c r="E206" s="1"/>
      <c r="F206" s="1"/>
      <c r="G206" s="1"/>
    </row>
    <row r="207" spans="1:7" s="17" customFormat="1">
      <c r="A207" s="123"/>
      <c r="B207" s="18"/>
      <c r="C207" s="1"/>
      <c r="D207" s="1"/>
      <c r="E207" s="1"/>
      <c r="F207" s="1"/>
      <c r="G207" s="1"/>
    </row>
    <row r="208" spans="1:7" s="17" customFormat="1">
      <c r="A208" s="123"/>
      <c r="B208" s="18"/>
      <c r="C208" s="1"/>
      <c r="D208" s="1"/>
      <c r="E208" s="1"/>
      <c r="F208" s="1"/>
      <c r="G208" s="1"/>
    </row>
    <row r="209" spans="1:7" s="17" customFormat="1">
      <c r="A209" s="123"/>
      <c r="B209" s="18"/>
      <c r="C209" s="1"/>
      <c r="D209" s="1"/>
      <c r="E209" s="1"/>
      <c r="F209" s="1"/>
      <c r="G209" s="1"/>
    </row>
    <row r="210" spans="1:7" s="17" customFormat="1">
      <c r="A210" s="123"/>
      <c r="B210" s="18"/>
      <c r="C210" s="1"/>
      <c r="D210" s="1"/>
      <c r="E210" s="1"/>
      <c r="F210" s="1"/>
      <c r="G210" s="1"/>
    </row>
    <row r="211" spans="1:7" s="17" customFormat="1">
      <c r="A211" s="123"/>
      <c r="B211" s="18"/>
      <c r="C211" s="1"/>
      <c r="D211" s="1"/>
      <c r="E211" s="1"/>
      <c r="F211" s="1"/>
      <c r="G211" s="1"/>
    </row>
    <row r="212" spans="1:7" s="17" customFormat="1">
      <c r="A212" s="123"/>
      <c r="B212" s="18"/>
      <c r="C212" s="1"/>
      <c r="D212" s="1"/>
      <c r="E212" s="1"/>
      <c r="F212" s="1"/>
      <c r="G212" s="1"/>
    </row>
    <row r="213" spans="1:7" s="17" customFormat="1">
      <c r="A213" s="123"/>
      <c r="B213" s="18"/>
      <c r="C213" s="1"/>
      <c r="D213" s="1"/>
      <c r="E213" s="1"/>
      <c r="F213" s="1"/>
      <c r="G213" s="1"/>
    </row>
    <row r="214" spans="1:7" s="17" customFormat="1">
      <c r="A214" s="123"/>
      <c r="B214" s="18"/>
      <c r="C214" s="1"/>
      <c r="D214" s="1"/>
      <c r="E214" s="1"/>
      <c r="F214" s="1"/>
      <c r="G214" s="1"/>
    </row>
    <row r="215" spans="1:7" s="17" customFormat="1">
      <c r="A215" s="123"/>
      <c r="B215" s="18"/>
      <c r="C215" s="1"/>
      <c r="D215" s="1"/>
      <c r="E215" s="1"/>
      <c r="F215" s="1"/>
      <c r="G215" s="1"/>
    </row>
    <row r="216" spans="1:7" s="17" customFormat="1">
      <c r="A216" s="123"/>
      <c r="B216" s="18"/>
      <c r="C216" s="1"/>
      <c r="D216" s="1"/>
      <c r="E216" s="1"/>
      <c r="F216" s="1"/>
      <c r="G216" s="1"/>
    </row>
    <row r="217" spans="1:7" s="17" customFormat="1">
      <c r="A217" s="123"/>
      <c r="B217" s="18"/>
      <c r="C217" s="1"/>
      <c r="D217" s="1"/>
      <c r="E217" s="1"/>
      <c r="F217" s="1"/>
      <c r="G217" s="1"/>
    </row>
    <row r="218" spans="1:7" s="17" customFormat="1">
      <c r="A218" s="123"/>
      <c r="B218" s="18"/>
      <c r="C218" s="1"/>
      <c r="D218" s="1"/>
      <c r="E218" s="1"/>
      <c r="F218" s="1"/>
      <c r="G218" s="1"/>
    </row>
    <row r="219" spans="1:7" s="17" customFormat="1">
      <c r="A219" s="123"/>
      <c r="B219" s="18"/>
      <c r="C219" s="1"/>
      <c r="D219" s="1"/>
      <c r="E219" s="1"/>
      <c r="F219" s="1"/>
      <c r="G219" s="1"/>
    </row>
    <row r="220" spans="1:7" s="17" customFormat="1">
      <c r="A220" s="123"/>
      <c r="B220" s="18"/>
      <c r="C220" s="1"/>
      <c r="D220" s="1"/>
      <c r="E220" s="1"/>
      <c r="F220" s="1"/>
      <c r="G220" s="1"/>
    </row>
    <row r="221" spans="1:7" s="17" customFormat="1">
      <c r="A221" s="123"/>
      <c r="B221" s="18"/>
      <c r="C221" s="1"/>
      <c r="D221" s="1"/>
      <c r="E221" s="1"/>
      <c r="F221" s="1"/>
      <c r="G221" s="1"/>
    </row>
    <row r="222" spans="1:7" s="17" customFormat="1">
      <c r="A222" s="123"/>
      <c r="B222" s="18"/>
      <c r="C222" s="1"/>
      <c r="D222" s="1"/>
      <c r="E222" s="1"/>
      <c r="F222" s="1"/>
      <c r="G222" s="1"/>
    </row>
    <row r="223" spans="1:7" s="17" customFormat="1">
      <c r="A223" s="123"/>
      <c r="B223" s="18"/>
      <c r="C223" s="1"/>
      <c r="D223" s="1"/>
      <c r="E223" s="1"/>
      <c r="F223" s="1"/>
      <c r="G223" s="1"/>
    </row>
    <row r="224" spans="1:7" s="17" customFormat="1">
      <c r="A224" s="123"/>
      <c r="B224" s="18"/>
      <c r="C224" s="1"/>
      <c r="D224" s="1"/>
      <c r="E224" s="1"/>
      <c r="F224" s="1"/>
      <c r="G224" s="1"/>
    </row>
    <row r="225" spans="1:7" s="17" customFormat="1">
      <c r="A225" s="123"/>
      <c r="B225" s="18"/>
      <c r="C225" s="1"/>
      <c r="D225" s="1"/>
      <c r="E225" s="1"/>
      <c r="F225" s="1"/>
      <c r="G225" s="1"/>
    </row>
    <row r="226" spans="1:7" s="17" customFormat="1">
      <c r="A226" s="123"/>
      <c r="B226" s="18"/>
      <c r="C226" s="1"/>
      <c r="D226" s="1"/>
      <c r="E226" s="1"/>
      <c r="F226" s="1"/>
      <c r="G226" s="1"/>
    </row>
    <row r="227" spans="1:7" s="17" customFormat="1">
      <c r="A227" s="123"/>
      <c r="B227" s="18"/>
      <c r="C227" s="1"/>
      <c r="D227" s="1"/>
      <c r="E227" s="1"/>
      <c r="F227" s="1"/>
      <c r="G227" s="1"/>
    </row>
    <row r="228" spans="1:7" s="17" customFormat="1">
      <c r="A228" s="123"/>
      <c r="B228" s="18"/>
      <c r="C228" s="1"/>
      <c r="D228" s="1"/>
      <c r="E228" s="1"/>
      <c r="F228" s="1"/>
      <c r="G228" s="1"/>
    </row>
    <row r="229" spans="1:7" s="17" customFormat="1">
      <c r="A229" s="123"/>
      <c r="B229" s="18"/>
      <c r="C229" s="1"/>
      <c r="D229" s="1"/>
      <c r="E229" s="1"/>
      <c r="F229" s="1"/>
      <c r="G229" s="1"/>
    </row>
    <row r="230" spans="1:7" s="17" customFormat="1">
      <c r="A230" s="123"/>
      <c r="B230" s="18"/>
      <c r="C230" s="1"/>
      <c r="D230" s="1"/>
      <c r="E230" s="1"/>
      <c r="F230" s="1"/>
      <c r="G230" s="1"/>
    </row>
    <row r="231" spans="1:7" s="17" customFormat="1">
      <c r="A231" s="123"/>
      <c r="B231" s="18"/>
      <c r="C231" s="1"/>
      <c r="D231" s="1"/>
      <c r="E231" s="1"/>
      <c r="F231" s="1"/>
      <c r="G231" s="1"/>
    </row>
    <row r="232" spans="1:7" s="17" customFormat="1">
      <c r="A232" s="123"/>
      <c r="B232" s="18"/>
      <c r="C232" s="1"/>
      <c r="D232" s="1"/>
      <c r="E232" s="1"/>
      <c r="F232" s="1"/>
      <c r="G232" s="1"/>
    </row>
    <row r="233" spans="1:7" s="17" customFormat="1">
      <c r="A233" s="123"/>
      <c r="B233" s="18"/>
      <c r="C233" s="1"/>
      <c r="D233" s="1"/>
      <c r="E233" s="1"/>
      <c r="F233" s="1"/>
      <c r="G233" s="1"/>
    </row>
    <row r="234" spans="1:7" s="17" customFormat="1">
      <c r="A234" s="123"/>
      <c r="B234" s="18"/>
      <c r="C234" s="1"/>
      <c r="D234" s="1"/>
      <c r="E234" s="1"/>
      <c r="F234" s="1"/>
      <c r="G234" s="1"/>
    </row>
    <row r="235" spans="1:7" s="17" customFormat="1">
      <c r="A235" s="123"/>
      <c r="B235" s="18"/>
      <c r="C235" s="1"/>
      <c r="D235" s="1"/>
      <c r="E235" s="1"/>
      <c r="F235" s="1"/>
      <c r="G235" s="1"/>
    </row>
    <row r="236" spans="1:7" s="17" customFormat="1">
      <c r="A236" s="123"/>
      <c r="B236" s="18"/>
      <c r="C236" s="1"/>
      <c r="D236" s="1"/>
      <c r="E236" s="1"/>
      <c r="F236" s="1"/>
      <c r="G236" s="1"/>
    </row>
    <row r="237" spans="1:7" s="17" customFormat="1">
      <c r="A237" s="123"/>
      <c r="B237" s="18"/>
      <c r="C237" s="1"/>
      <c r="D237" s="1"/>
      <c r="E237" s="1"/>
      <c r="F237" s="1"/>
      <c r="G237" s="1"/>
    </row>
    <row r="238" spans="1:7" s="17" customFormat="1">
      <c r="A238" s="123"/>
      <c r="B238" s="18"/>
      <c r="C238" s="1"/>
      <c r="D238" s="1"/>
      <c r="E238" s="1"/>
      <c r="F238" s="1"/>
      <c r="G238" s="1"/>
    </row>
    <row r="239" spans="1:7" s="17" customFormat="1">
      <c r="A239" s="123"/>
      <c r="B239" s="18"/>
      <c r="C239" s="1"/>
      <c r="D239" s="1"/>
      <c r="E239" s="1"/>
      <c r="F239" s="1"/>
      <c r="G239" s="1"/>
    </row>
    <row r="240" spans="1:7" s="17" customFormat="1">
      <c r="A240" s="123"/>
      <c r="B240" s="18"/>
      <c r="C240" s="1"/>
      <c r="D240" s="1"/>
      <c r="E240" s="1"/>
      <c r="F240" s="1"/>
      <c r="G240" s="1"/>
    </row>
    <row r="241" spans="1:7" s="17" customFormat="1">
      <c r="A241" s="123"/>
      <c r="B241" s="18"/>
      <c r="C241" s="1"/>
      <c r="D241" s="1"/>
      <c r="E241" s="1"/>
      <c r="F241" s="1"/>
      <c r="G241" s="1"/>
    </row>
    <row r="242" spans="1:7" s="17" customFormat="1">
      <c r="A242" s="123"/>
      <c r="B242" s="18"/>
      <c r="C242" s="1"/>
      <c r="D242" s="1"/>
      <c r="E242" s="1"/>
      <c r="F242" s="1"/>
      <c r="G242" s="1"/>
    </row>
    <row r="243" spans="1:7" s="17" customFormat="1">
      <c r="A243" s="123"/>
      <c r="B243" s="18"/>
      <c r="C243" s="1"/>
      <c r="D243" s="1"/>
      <c r="E243" s="1"/>
      <c r="F243" s="1"/>
      <c r="G243" s="1"/>
    </row>
    <row r="244" spans="1:7" s="17" customFormat="1">
      <c r="A244" s="123"/>
      <c r="B244" s="18"/>
      <c r="C244" s="1"/>
      <c r="D244" s="1"/>
      <c r="E244" s="1"/>
      <c r="F244" s="1"/>
      <c r="G244" s="1"/>
    </row>
    <row r="245" spans="1:7" s="17" customFormat="1">
      <c r="A245" s="123"/>
      <c r="B245" s="18"/>
      <c r="C245" s="1"/>
      <c r="D245" s="1"/>
      <c r="E245" s="1"/>
      <c r="F245" s="1"/>
      <c r="G245" s="1"/>
    </row>
    <row r="246" spans="1:7" s="17" customFormat="1">
      <c r="A246" s="123"/>
      <c r="B246" s="18"/>
      <c r="C246" s="1"/>
      <c r="D246" s="1"/>
      <c r="E246" s="1"/>
      <c r="F246" s="1"/>
      <c r="G246" s="1"/>
    </row>
    <row r="247" spans="1:7" s="17" customFormat="1">
      <c r="A247" s="123"/>
      <c r="B247" s="18"/>
      <c r="C247" s="1"/>
      <c r="D247" s="1"/>
      <c r="E247" s="1"/>
      <c r="F247" s="1"/>
      <c r="G247" s="1"/>
    </row>
    <row r="248" spans="1:7" s="17" customFormat="1">
      <c r="A248" s="123"/>
      <c r="B248" s="18"/>
      <c r="C248" s="1"/>
      <c r="D248" s="1"/>
      <c r="E248" s="1"/>
      <c r="F248" s="1"/>
      <c r="G248" s="1"/>
    </row>
    <row r="249" spans="1:7" s="17" customFormat="1">
      <c r="A249" s="123"/>
      <c r="B249" s="18"/>
      <c r="C249" s="1"/>
      <c r="D249" s="1"/>
      <c r="E249" s="1"/>
      <c r="F249" s="1"/>
      <c r="G249" s="1"/>
    </row>
    <row r="250" spans="1:7" s="17" customFormat="1">
      <c r="A250" s="123"/>
      <c r="B250" s="18"/>
      <c r="C250" s="1"/>
      <c r="D250" s="1"/>
      <c r="E250" s="1"/>
      <c r="F250" s="1"/>
      <c r="G250" s="1"/>
    </row>
    <row r="251" spans="1:7" s="17" customFormat="1">
      <c r="A251" s="123"/>
      <c r="B251" s="18"/>
      <c r="C251" s="1"/>
      <c r="D251" s="1"/>
      <c r="E251" s="1"/>
      <c r="F251" s="1"/>
      <c r="G251" s="1"/>
    </row>
    <row r="252" spans="1:7" s="17" customFormat="1">
      <c r="A252" s="123"/>
      <c r="B252" s="18"/>
      <c r="C252" s="1"/>
      <c r="D252" s="1"/>
      <c r="E252" s="1"/>
      <c r="F252" s="1"/>
      <c r="G252" s="1"/>
    </row>
    <row r="253" spans="1:7" s="17" customFormat="1">
      <c r="A253" s="123"/>
      <c r="B253" s="18"/>
      <c r="C253" s="1"/>
      <c r="D253" s="1"/>
      <c r="E253" s="1"/>
      <c r="F253" s="1"/>
      <c r="G253" s="1"/>
    </row>
    <row r="254" spans="1:7" s="17" customFormat="1">
      <c r="A254" s="123"/>
      <c r="B254" s="18"/>
      <c r="C254" s="1"/>
      <c r="D254" s="1"/>
      <c r="E254" s="1"/>
      <c r="F254" s="1"/>
      <c r="G254" s="1"/>
    </row>
    <row r="255" spans="1:7" s="17" customFormat="1">
      <c r="A255" s="123"/>
      <c r="B255" s="18"/>
      <c r="C255" s="1"/>
      <c r="D255" s="1"/>
      <c r="E255" s="1"/>
      <c r="F255" s="1"/>
      <c r="G255" s="1"/>
    </row>
    <row r="256" spans="1:7" s="17" customFormat="1">
      <c r="A256" s="123"/>
      <c r="B256" s="18"/>
      <c r="C256" s="1"/>
      <c r="D256" s="1"/>
      <c r="E256" s="1"/>
      <c r="F256" s="1"/>
      <c r="G256" s="1"/>
    </row>
    <row r="257" spans="1:7" s="17" customFormat="1">
      <c r="A257" s="123"/>
      <c r="B257" s="18"/>
      <c r="C257" s="1"/>
      <c r="D257" s="1"/>
      <c r="E257" s="1"/>
      <c r="F257" s="1"/>
      <c r="G257" s="1"/>
    </row>
    <row r="258" spans="1:7" s="17" customFormat="1">
      <c r="A258" s="123"/>
      <c r="B258" s="18"/>
      <c r="C258" s="1"/>
      <c r="D258" s="1"/>
      <c r="E258" s="1"/>
      <c r="F258" s="1"/>
      <c r="G258" s="1"/>
    </row>
    <row r="259" spans="1:7" s="17" customFormat="1">
      <c r="A259" s="123"/>
      <c r="B259" s="18"/>
      <c r="C259" s="1"/>
      <c r="D259" s="1"/>
      <c r="E259" s="1"/>
      <c r="F259" s="1"/>
      <c r="G259" s="1"/>
    </row>
    <row r="260" spans="1:7" s="17" customFormat="1">
      <c r="A260" s="123"/>
      <c r="B260" s="18"/>
      <c r="C260" s="1"/>
      <c r="D260" s="1"/>
      <c r="E260" s="1"/>
      <c r="F260" s="1"/>
      <c r="G260" s="1"/>
    </row>
    <row r="261" spans="1:7" s="17" customFormat="1">
      <c r="A261" s="123"/>
      <c r="B261" s="18"/>
      <c r="C261" s="1"/>
      <c r="D261" s="1"/>
      <c r="E261" s="1"/>
      <c r="F261" s="1"/>
      <c r="G261" s="1"/>
    </row>
    <row r="262" spans="1:7" s="17" customFormat="1">
      <c r="A262" s="123"/>
      <c r="B262" s="18"/>
      <c r="C262" s="1"/>
      <c r="D262" s="1"/>
      <c r="E262" s="1"/>
      <c r="F262" s="1"/>
      <c r="G262" s="1"/>
    </row>
    <row r="263" spans="1:7" s="17" customFormat="1">
      <c r="A263" s="123"/>
      <c r="B263" s="18"/>
      <c r="C263" s="1"/>
      <c r="D263" s="1"/>
      <c r="E263" s="1"/>
      <c r="F263" s="1"/>
      <c r="G263" s="1"/>
    </row>
    <row r="264" spans="1:7" s="17" customFormat="1">
      <c r="A264" s="123"/>
      <c r="B264" s="18"/>
      <c r="C264" s="1"/>
      <c r="D264" s="1"/>
      <c r="E264" s="1"/>
      <c r="F264" s="1"/>
      <c r="G264" s="1"/>
    </row>
    <row r="265" spans="1:7" s="17" customFormat="1">
      <c r="A265" s="123"/>
      <c r="B265" s="18"/>
      <c r="C265" s="1"/>
      <c r="D265" s="1"/>
      <c r="E265" s="1"/>
      <c r="F265" s="1"/>
      <c r="G265" s="1"/>
    </row>
    <row r="266" spans="1:7" s="17" customFormat="1">
      <c r="A266" s="123"/>
      <c r="B266" s="18"/>
      <c r="C266" s="1"/>
      <c r="D266" s="1"/>
      <c r="E266" s="1"/>
      <c r="F266" s="1"/>
      <c r="G266" s="1"/>
    </row>
    <row r="267" spans="1:7" s="17" customFormat="1">
      <c r="A267" s="123"/>
      <c r="B267" s="18"/>
      <c r="C267" s="1"/>
      <c r="D267" s="1"/>
      <c r="E267" s="1"/>
      <c r="F267" s="1"/>
      <c r="G267" s="1"/>
    </row>
    <row r="268" spans="1:7" s="17" customFormat="1">
      <c r="A268" s="123"/>
      <c r="B268" s="18"/>
      <c r="C268" s="1"/>
      <c r="D268" s="1"/>
      <c r="E268" s="1"/>
      <c r="F268" s="1"/>
      <c r="G268" s="1"/>
    </row>
    <row r="269" spans="1:7" s="17" customFormat="1">
      <c r="A269" s="123"/>
      <c r="B269" s="18"/>
      <c r="C269" s="1"/>
      <c r="D269" s="1"/>
      <c r="E269" s="1"/>
      <c r="F269" s="1"/>
      <c r="G269" s="1"/>
    </row>
    <row r="270" spans="1:7" s="17" customFormat="1">
      <c r="A270" s="123"/>
      <c r="B270" s="18"/>
      <c r="C270" s="1"/>
      <c r="D270" s="1"/>
      <c r="E270" s="1"/>
      <c r="F270" s="1"/>
      <c r="G270" s="1"/>
    </row>
    <row r="271" spans="1:7" s="17" customFormat="1">
      <c r="A271" s="123"/>
      <c r="B271" s="18"/>
      <c r="C271" s="1"/>
      <c r="D271" s="1"/>
      <c r="E271" s="1"/>
      <c r="F271" s="1"/>
      <c r="G271" s="1"/>
    </row>
    <row r="272" spans="1:7" s="17" customFormat="1">
      <c r="A272" s="123"/>
      <c r="B272" s="18"/>
      <c r="C272" s="1"/>
      <c r="D272" s="1"/>
      <c r="E272" s="1"/>
      <c r="F272" s="1"/>
      <c r="G272" s="1"/>
    </row>
    <row r="273" spans="1:7" s="17" customFormat="1">
      <c r="A273" s="123"/>
      <c r="B273" s="18"/>
      <c r="C273" s="1"/>
      <c r="D273" s="1"/>
      <c r="E273" s="1"/>
      <c r="F273" s="1"/>
      <c r="G273" s="1"/>
    </row>
    <row r="274" spans="1:7" s="17" customFormat="1">
      <c r="A274" s="123"/>
      <c r="B274" s="18"/>
      <c r="C274" s="1"/>
      <c r="D274" s="1"/>
      <c r="E274" s="1"/>
      <c r="F274" s="1"/>
      <c r="G274" s="1"/>
    </row>
    <row r="275" spans="1:7" s="17" customFormat="1">
      <c r="A275" s="123"/>
      <c r="B275" s="18"/>
      <c r="C275" s="1"/>
      <c r="D275" s="1"/>
      <c r="E275" s="1"/>
      <c r="F275" s="1"/>
      <c r="G275" s="1"/>
    </row>
    <row r="276" spans="1:7" s="17" customFormat="1">
      <c r="A276" s="123"/>
      <c r="B276" s="18"/>
      <c r="C276" s="1"/>
      <c r="D276" s="1"/>
      <c r="E276" s="1"/>
      <c r="F276" s="1"/>
      <c r="G276" s="1"/>
    </row>
    <row r="277" spans="1:7" s="17" customFormat="1">
      <c r="A277" s="123"/>
      <c r="B277" s="18"/>
      <c r="C277" s="1"/>
      <c r="D277" s="1"/>
      <c r="E277" s="1"/>
      <c r="F277" s="1"/>
      <c r="G277" s="1"/>
    </row>
    <row r="278" spans="1:7" s="17" customFormat="1">
      <c r="A278" s="123"/>
      <c r="B278" s="18"/>
      <c r="C278" s="1"/>
      <c r="D278" s="1"/>
      <c r="E278" s="1"/>
      <c r="F278" s="1"/>
      <c r="G278" s="1"/>
    </row>
    <row r="279" spans="1:7" s="17" customFormat="1">
      <c r="A279" s="123"/>
      <c r="B279" s="18"/>
      <c r="C279" s="1"/>
      <c r="D279" s="1"/>
      <c r="E279" s="1"/>
      <c r="F279" s="1"/>
      <c r="G279" s="1"/>
    </row>
    <row r="280" spans="1:7" s="17" customFormat="1">
      <c r="A280" s="123"/>
      <c r="B280" s="18"/>
      <c r="C280" s="1"/>
      <c r="D280" s="1"/>
      <c r="E280" s="1"/>
      <c r="F280" s="1"/>
      <c r="G280" s="1"/>
    </row>
    <row r="281" spans="1:7" s="17" customFormat="1">
      <c r="A281" s="123"/>
      <c r="B281" s="18"/>
      <c r="C281" s="1"/>
      <c r="D281" s="1"/>
      <c r="E281" s="1"/>
      <c r="F281" s="1"/>
      <c r="G281" s="1"/>
    </row>
    <row r="282" spans="1:7" s="17" customFormat="1">
      <c r="A282" s="123"/>
      <c r="B282" s="18"/>
      <c r="C282" s="1"/>
      <c r="D282" s="1"/>
      <c r="E282" s="1"/>
      <c r="F282" s="1"/>
      <c r="G282" s="1"/>
    </row>
    <row r="283" spans="1:7" s="17" customFormat="1">
      <c r="A283" s="123"/>
      <c r="B283" s="18"/>
      <c r="C283" s="1"/>
      <c r="D283" s="1"/>
      <c r="E283" s="1"/>
      <c r="F283" s="1"/>
      <c r="G283" s="1"/>
    </row>
    <row r="284" spans="1:7" s="17" customFormat="1">
      <c r="A284" s="123"/>
      <c r="B284" s="18"/>
      <c r="C284" s="1"/>
      <c r="D284" s="1"/>
      <c r="E284" s="1"/>
      <c r="F284" s="1"/>
      <c r="G284" s="1"/>
    </row>
    <row r="285" spans="1:7" s="17" customFormat="1">
      <c r="A285" s="123"/>
      <c r="B285" s="18"/>
      <c r="C285" s="1"/>
      <c r="D285" s="1"/>
      <c r="E285" s="1"/>
      <c r="F285" s="1"/>
      <c r="G285" s="1"/>
    </row>
    <row r="286" spans="1:7" s="17" customFormat="1">
      <c r="A286" s="123"/>
      <c r="B286" s="18"/>
      <c r="C286" s="1"/>
      <c r="D286" s="1"/>
      <c r="E286" s="1"/>
      <c r="F286" s="1"/>
      <c r="G286" s="1"/>
    </row>
    <row r="287" spans="1:7" s="17" customFormat="1">
      <c r="A287" s="123"/>
      <c r="B287" s="18"/>
      <c r="C287" s="1"/>
      <c r="D287" s="1"/>
      <c r="E287" s="1"/>
      <c r="F287" s="1"/>
      <c r="G287" s="1"/>
    </row>
    <row r="288" spans="1:7" s="17" customFormat="1">
      <c r="A288" s="123"/>
      <c r="B288" s="18"/>
      <c r="C288" s="1"/>
      <c r="D288" s="1"/>
      <c r="E288" s="1"/>
      <c r="F288" s="1"/>
      <c r="G288" s="1"/>
    </row>
    <row r="289" spans="1:7" s="17" customFormat="1">
      <c r="A289" s="123"/>
      <c r="B289" s="18"/>
      <c r="C289" s="1"/>
      <c r="D289" s="1"/>
      <c r="E289" s="1"/>
      <c r="F289" s="1"/>
      <c r="G289" s="1"/>
    </row>
    <row r="290" spans="1:7" s="17" customFormat="1">
      <c r="A290" s="123"/>
      <c r="B290" s="18"/>
      <c r="C290" s="1"/>
      <c r="D290" s="1"/>
      <c r="E290" s="1"/>
      <c r="F290" s="1"/>
      <c r="G290" s="1"/>
    </row>
    <row r="291" spans="1:7" s="17" customFormat="1">
      <c r="A291" s="123"/>
      <c r="B291" s="18"/>
      <c r="C291" s="1"/>
      <c r="D291" s="1"/>
      <c r="E291" s="1"/>
      <c r="F291" s="1"/>
      <c r="G291" s="1"/>
    </row>
    <row r="292" spans="1:7" s="17" customFormat="1">
      <c r="A292" s="123"/>
      <c r="B292" s="18"/>
      <c r="C292" s="1"/>
      <c r="D292" s="1"/>
      <c r="E292" s="1"/>
      <c r="F292" s="1"/>
      <c r="G292" s="1"/>
    </row>
    <row r="293" spans="1:7" s="17" customFormat="1">
      <c r="A293" s="123"/>
      <c r="B293" s="18"/>
      <c r="C293" s="1"/>
      <c r="D293" s="1"/>
      <c r="E293" s="1"/>
      <c r="F293" s="1"/>
      <c r="G293" s="1"/>
    </row>
    <row r="294" spans="1:7" s="17" customFormat="1">
      <c r="A294" s="123"/>
      <c r="B294" s="18"/>
      <c r="C294" s="1"/>
      <c r="D294" s="1"/>
      <c r="E294" s="1"/>
      <c r="F294" s="1"/>
      <c r="G294" s="1"/>
    </row>
    <row r="295" spans="1:7" s="17" customFormat="1">
      <c r="A295" s="123"/>
      <c r="B295" s="18"/>
      <c r="C295" s="1"/>
      <c r="D295" s="1"/>
      <c r="E295" s="1"/>
      <c r="F295" s="1"/>
      <c r="G295" s="1"/>
    </row>
    <row r="296" spans="1:7" s="17" customFormat="1">
      <c r="A296" s="123"/>
      <c r="B296" s="18"/>
      <c r="C296" s="1"/>
      <c r="D296" s="1"/>
      <c r="E296" s="1"/>
      <c r="F296" s="1"/>
      <c r="G296" s="1"/>
    </row>
    <row r="297" spans="1:7" s="17" customFormat="1">
      <c r="A297" s="123"/>
      <c r="B297" s="18"/>
      <c r="C297" s="1"/>
      <c r="D297" s="1"/>
      <c r="E297" s="1"/>
      <c r="F297" s="1"/>
      <c r="G297" s="1"/>
    </row>
    <row r="298" spans="1:7" s="17" customFormat="1">
      <c r="A298" s="123"/>
      <c r="B298" s="18"/>
      <c r="C298" s="1"/>
      <c r="D298" s="1"/>
      <c r="E298" s="1"/>
      <c r="F298" s="1"/>
      <c r="G298" s="1"/>
    </row>
    <row r="299" spans="1:7" s="17" customFormat="1">
      <c r="A299" s="123"/>
      <c r="B299" s="18"/>
      <c r="C299" s="1"/>
      <c r="D299" s="1"/>
      <c r="E299" s="1"/>
      <c r="F299" s="1"/>
      <c r="G299" s="1"/>
    </row>
    <row r="300" spans="1:7" s="17" customFormat="1">
      <c r="A300" s="123"/>
      <c r="B300" s="18"/>
      <c r="C300" s="1"/>
      <c r="D300" s="1"/>
      <c r="E300" s="1"/>
      <c r="F300" s="1"/>
      <c r="G300" s="1"/>
    </row>
    <row r="301" spans="1:7" s="17" customFormat="1">
      <c r="A301" s="123"/>
      <c r="B301" s="18"/>
      <c r="C301" s="1"/>
      <c r="D301" s="1"/>
      <c r="E301" s="1"/>
      <c r="F301" s="1"/>
      <c r="G301" s="1"/>
    </row>
    <row r="302" spans="1:7" s="17" customFormat="1">
      <c r="A302" s="123"/>
      <c r="B302" s="18"/>
      <c r="C302" s="1"/>
      <c r="D302" s="1"/>
      <c r="E302" s="1"/>
      <c r="F302" s="1"/>
      <c r="G302" s="1"/>
    </row>
    <row r="303" spans="1:7" s="17" customFormat="1">
      <c r="A303" s="123"/>
      <c r="B303" s="18"/>
      <c r="C303" s="1"/>
      <c r="D303" s="1"/>
      <c r="E303" s="1"/>
      <c r="F303" s="1"/>
      <c r="G303" s="1"/>
    </row>
    <row r="304" spans="1:7" s="17" customFormat="1">
      <c r="A304" s="123"/>
      <c r="B304" s="18"/>
      <c r="C304" s="1"/>
      <c r="D304" s="1"/>
      <c r="E304" s="1"/>
      <c r="F304" s="1"/>
      <c r="G304" s="1"/>
    </row>
    <row r="305" spans="1:7" s="17" customFormat="1">
      <c r="A305" s="123"/>
      <c r="B305" s="18"/>
      <c r="C305" s="1"/>
      <c r="D305" s="1"/>
      <c r="E305" s="1"/>
      <c r="F305" s="1"/>
      <c r="G305" s="1"/>
    </row>
    <row r="306" spans="1:7" s="17" customFormat="1">
      <c r="A306" s="123"/>
      <c r="B306" s="18"/>
      <c r="C306" s="1"/>
      <c r="D306" s="1"/>
      <c r="E306" s="1"/>
      <c r="F306" s="1"/>
      <c r="G306" s="1"/>
    </row>
    <row r="307" spans="1:7" s="17" customFormat="1">
      <c r="A307" s="123"/>
      <c r="B307" s="18"/>
      <c r="C307" s="1"/>
      <c r="D307" s="1"/>
      <c r="E307" s="1"/>
      <c r="F307" s="1"/>
      <c r="G307" s="1"/>
    </row>
    <row r="308" spans="1:7" s="17" customFormat="1">
      <c r="A308" s="123"/>
      <c r="B308" s="18"/>
      <c r="C308" s="1"/>
      <c r="D308" s="1"/>
      <c r="E308" s="1"/>
      <c r="F308" s="1"/>
      <c r="G308" s="1"/>
    </row>
    <row r="309" spans="1:7" s="17" customFormat="1">
      <c r="A309" s="123"/>
      <c r="B309" s="18"/>
      <c r="C309" s="1"/>
      <c r="D309" s="1"/>
      <c r="E309" s="1"/>
      <c r="F309" s="1"/>
      <c r="G309" s="1"/>
    </row>
    <row r="310" spans="1:7" s="17" customFormat="1">
      <c r="A310" s="123"/>
      <c r="B310" s="18"/>
      <c r="C310" s="1"/>
      <c r="D310" s="1"/>
      <c r="E310" s="1"/>
      <c r="F310" s="1"/>
      <c r="G310" s="1"/>
    </row>
    <row r="311" spans="1:7" s="17" customFormat="1">
      <c r="A311" s="123"/>
      <c r="B311" s="18"/>
      <c r="C311" s="1"/>
      <c r="D311" s="1"/>
      <c r="E311" s="1"/>
      <c r="F311" s="1"/>
      <c r="G311" s="1"/>
    </row>
    <row r="312" spans="1:7" s="17" customFormat="1">
      <c r="A312" s="123"/>
      <c r="B312" s="18"/>
      <c r="C312" s="1"/>
      <c r="D312" s="1"/>
      <c r="E312" s="1"/>
      <c r="F312" s="1"/>
      <c r="G312" s="1"/>
    </row>
    <row r="313" spans="1:7" s="17" customFormat="1">
      <c r="A313" s="123"/>
      <c r="B313" s="18"/>
      <c r="C313" s="1"/>
      <c r="D313" s="1"/>
      <c r="E313" s="1"/>
      <c r="F313" s="1"/>
      <c r="G313" s="1"/>
    </row>
    <row r="314" spans="1:7" s="17" customFormat="1">
      <c r="A314" s="123"/>
      <c r="B314" s="18"/>
      <c r="C314" s="1"/>
      <c r="D314" s="1"/>
      <c r="E314" s="1"/>
      <c r="F314" s="1"/>
      <c r="G314" s="1"/>
    </row>
    <row r="315" spans="1:7" s="17" customFormat="1">
      <c r="A315" s="123"/>
      <c r="B315" s="18"/>
      <c r="C315" s="1"/>
      <c r="D315" s="1"/>
      <c r="E315" s="1"/>
      <c r="F315" s="1"/>
      <c r="G315" s="1"/>
    </row>
    <row r="316" spans="1:7" s="17" customFormat="1">
      <c r="A316" s="123"/>
      <c r="B316" s="18"/>
      <c r="C316" s="1"/>
      <c r="D316" s="1"/>
      <c r="E316" s="1"/>
      <c r="F316" s="1"/>
      <c r="G316" s="1"/>
    </row>
    <row r="317" spans="1:7" s="17" customFormat="1">
      <c r="A317" s="123"/>
      <c r="B317" s="18"/>
      <c r="C317" s="1"/>
      <c r="D317" s="1"/>
      <c r="E317" s="1"/>
      <c r="F317" s="1"/>
      <c r="G317" s="1"/>
    </row>
    <row r="318" spans="1:7" s="17" customFormat="1">
      <c r="A318" s="123"/>
      <c r="B318" s="18"/>
      <c r="C318" s="1"/>
      <c r="D318" s="1"/>
      <c r="E318" s="1"/>
      <c r="F318" s="1"/>
      <c r="G318" s="1"/>
    </row>
    <row r="319" spans="1:7" s="17" customFormat="1">
      <c r="A319" s="123"/>
      <c r="B319" s="18"/>
      <c r="C319" s="1"/>
      <c r="D319" s="1"/>
      <c r="E319" s="1"/>
      <c r="F319" s="1"/>
      <c r="G319" s="1"/>
    </row>
    <row r="320" spans="1:7" s="17" customFormat="1">
      <c r="A320" s="123"/>
      <c r="B320" s="18"/>
      <c r="C320" s="1"/>
      <c r="D320" s="1"/>
      <c r="E320" s="1"/>
      <c r="F320" s="1"/>
      <c r="G320" s="1"/>
    </row>
    <row r="321" spans="1:7" s="17" customFormat="1">
      <c r="A321" s="123"/>
      <c r="B321" s="18"/>
      <c r="C321" s="1"/>
      <c r="D321" s="1"/>
      <c r="E321" s="1"/>
      <c r="F321" s="1"/>
      <c r="G321" s="1"/>
    </row>
    <row r="322" spans="1:7" s="17" customFormat="1">
      <c r="A322" s="123"/>
      <c r="B322" s="18"/>
      <c r="C322" s="1"/>
      <c r="D322" s="1"/>
      <c r="E322" s="1"/>
      <c r="F322" s="1"/>
      <c r="G322" s="1"/>
    </row>
    <row r="323" spans="1:7" s="17" customFormat="1">
      <c r="A323" s="123"/>
      <c r="B323" s="18"/>
      <c r="C323" s="1"/>
      <c r="D323" s="1"/>
      <c r="E323" s="1"/>
      <c r="F323" s="1"/>
      <c r="G323" s="1"/>
    </row>
    <row r="324" spans="1:7" s="17" customFormat="1">
      <c r="A324" s="123"/>
      <c r="B324" s="18"/>
      <c r="C324" s="1"/>
      <c r="D324" s="1"/>
      <c r="E324" s="1"/>
      <c r="F324" s="1"/>
      <c r="G324" s="1"/>
    </row>
    <row r="325" spans="1:7" s="17" customFormat="1">
      <c r="A325" s="123"/>
      <c r="B325" s="18"/>
      <c r="C325" s="1"/>
      <c r="D325" s="1"/>
      <c r="E325" s="1"/>
      <c r="F325" s="1"/>
      <c r="G325" s="1"/>
    </row>
    <row r="326" spans="1:7" s="17" customFormat="1">
      <c r="A326" s="123"/>
      <c r="B326" s="18"/>
      <c r="C326" s="1"/>
      <c r="D326" s="1"/>
      <c r="E326" s="1"/>
      <c r="F326" s="1"/>
      <c r="G326" s="1"/>
    </row>
    <row r="327" spans="1:7" s="17" customFormat="1">
      <c r="A327" s="123"/>
      <c r="B327" s="18"/>
      <c r="C327" s="1"/>
      <c r="D327" s="1"/>
      <c r="E327" s="1"/>
      <c r="F327" s="1"/>
      <c r="G327" s="1"/>
    </row>
    <row r="328" spans="1:7" s="17" customFormat="1">
      <c r="A328" s="123"/>
      <c r="B328" s="18"/>
      <c r="C328" s="1"/>
      <c r="D328" s="1"/>
      <c r="E328" s="1"/>
      <c r="F328" s="1"/>
      <c r="G328" s="1"/>
    </row>
    <row r="329" spans="1:7" s="17" customFormat="1">
      <c r="A329" s="123"/>
      <c r="B329" s="18"/>
      <c r="C329" s="1"/>
      <c r="D329" s="1"/>
      <c r="E329" s="1"/>
      <c r="F329" s="1"/>
      <c r="G329" s="1"/>
    </row>
    <row r="330" spans="1:7" s="17" customFormat="1">
      <c r="A330" s="123"/>
      <c r="B330" s="18"/>
      <c r="C330" s="1"/>
      <c r="D330" s="1"/>
      <c r="E330" s="1"/>
      <c r="F330" s="1"/>
      <c r="G330" s="1"/>
    </row>
    <row r="331" spans="1:7" s="17" customFormat="1">
      <c r="A331" s="123"/>
      <c r="B331" s="18"/>
      <c r="C331" s="1"/>
      <c r="D331" s="1"/>
      <c r="E331" s="1"/>
      <c r="F331" s="1"/>
      <c r="G331" s="1"/>
    </row>
    <row r="332" spans="1:7" s="17" customFormat="1">
      <c r="A332" s="123"/>
      <c r="B332" s="18"/>
      <c r="C332" s="1"/>
      <c r="D332" s="1"/>
      <c r="E332" s="1"/>
      <c r="F332" s="1"/>
      <c r="G332" s="1"/>
    </row>
    <row r="333" spans="1:7" s="17" customFormat="1">
      <c r="A333" s="123"/>
      <c r="B333" s="18"/>
      <c r="C333" s="1"/>
      <c r="D333" s="1"/>
      <c r="E333" s="1"/>
      <c r="F333" s="1"/>
      <c r="G333" s="1"/>
    </row>
    <row r="334" spans="1:7" s="17" customFormat="1">
      <c r="A334" s="123"/>
      <c r="B334" s="18"/>
      <c r="C334" s="1"/>
      <c r="D334" s="1"/>
      <c r="E334" s="1"/>
      <c r="F334" s="1"/>
      <c r="G334" s="1"/>
    </row>
    <row r="335" spans="1:7" s="17" customFormat="1">
      <c r="A335" s="123"/>
      <c r="B335" s="18"/>
      <c r="C335" s="1"/>
      <c r="D335" s="1"/>
      <c r="E335" s="1"/>
      <c r="F335" s="1"/>
      <c r="G335" s="1"/>
    </row>
    <row r="336" spans="1:7" s="17" customFormat="1">
      <c r="A336" s="123"/>
      <c r="B336" s="18"/>
      <c r="C336" s="1"/>
      <c r="D336" s="1"/>
      <c r="E336" s="1"/>
      <c r="F336" s="1"/>
      <c r="G336" s="1"/>
    </row>
    <row r="337" spans="1:7" s="17" customFormat="1">
      <c r="A337" s="123"/>
      <c r="B337" s="18"/>
      <c r="C337" s="1"/>
      <c r="D337" s="1"/>
      <c r="E337" s="1"/>
      <c r="F337" s="1"/>
      <c r="G337" s="1"/>
    </row>
    <row r="338" spans="1:7" s="17" customFormat="1">
      <c r="A338" s="123"/>
      <c r="B338" s="18"/>
      <c r="C338" s="1"/>
      <c r="D338" s="1"/>
      <c r="E338" s="1"/>
      <c r="F338" s="1"/>
      <c r="G338" s="1"/>
    </row>
    <row r="339" spans="1:7" s="17" customFormat="1">
      <c r="A339" s="123"/>
      <c r="B339" s="18"/>
      <c r="C339" s="1"/>
      <c r="D339" s="1"/>
      <c r="E339" s="1"/>
      <c r="F339" s="1"/>
      <c r="G339" s="1"/>
    </row>
    <row r="340" spans="1:7" s="17" customFormat="1">
      <c r="A340" s="123"/>
      <c r="B340" s="18"/>
      <c r="C340" s="1"/>
      <c r="D340" s="1"/>
      <c r="E340" s="1"/>
      <c r="F340" s="1"/>
      <c r="G340" s="1"/>
    </row>
    <row r="341" spans="1:7" s="17" customFormat="1">
      <c r="A341" s="123"/>
      <c r="B341" s="18"/>
      <c r="C341" s="1"/>
      <c r="D341" s="1"/>
      <c r="E341" s="1"/>
      <c r="F341" s="1"/>
      <c r="G341" s="1"/>
    </row>
    <row r="342" spans="1:7" s="17" customFormat="1">
      <c r="A342" s="123"/>
      <c r="B342" s="18"/>
      <c r="C342" s="1"/>
      <c r="D342" s="1"/>
      <c r="E342" s="1"/>
      <c r="F342" s="1"/>
      <c r="G342" s="1"/>
    </row>
    <row r="343" spans="1:7" s="17" customFormat="1">
      <c r="A343" s="123"/>
      <c r="B343" s="18"/>
      <c r="C343" s="1"/>
      <c r="D343" s="1"/>
      <c r="E343" s="1"/>
      <c r="F343" s="1"/>
      <c r="G343" s="1"/>
    </row>
    <row r="344" spans="1:7" s="17" customFormat="1">
      <c r="A344" s="123"/>
      <c r="B344" s="18"/>
      <c r="C344" s="1"/>
      <c r="D344" s="1"/>
      <c r="E344" s="1"/>
      <c r="F344" s="1"/>
      <c r="G344" s="1"/>
    </row>
    <row r="345" spans="1:7" s="17" customFormat="1">
      <c r="A345" s="123"/>
      <c r="B345" s="18"/>
      <c r="C345" s="1"/>
      <c r="D345" s="1"/>
      <c r="E345" s="1"/>
      <c r="F345" s="1"/>
      <c r="G345" s="1"/>
    </row>
    <row r="346" spans="1:7" s="17" customFormat="1">
      <c r="A346" s="123"/>
      <c r="B346" s="18"/>
      <c r="C346" s="1"/>
      <c r="D346" s="1"/>
      <c r="E346" s="1"/>
      <c r="F346" s="1"/>
      <c r="G346" s="1"/>
    </row>
    <row r="347" spans="1:7" s="17" customFormat="1">
      <c r="A347" s="123"/>
      <c r="B347" s="18"/>
      <c r="C347" s="1"/>
      <c r="D347" s="1"/>
      <c r="E347" s="1"/>
      <c r="F347" s="1"/>
      <c r="G347" s="1"/>
    </row>
    <row r="348" spans="1:7" s="17" customFormat="1">
      <c r="A348" s="123"/>
      <c r="B348" s="18"/>
      <c r="C348" s="1"/>
      <c r="D348" s="1"/>
      <c r="E348" s="1"/>
      <c r="F348" s="1"/>
      <c r="G348" s="1"/>
    </row>
    <row r="349" spans="1:7" s="17" customFormat="1">
      <c r="A349" s="123"/>
      <c r="B349" s="18"/>
      <c r="C349" s="1"/>
      <c r="D349" s="1"/>
      <c r="E349" s="1"/>
      <c r="F349" s="1"/>
      <c r="G349" s="1"/>
    </row>
    <row r="350" spans="1:7" s="17" customFormat="1">
      <c r="A350" s="123"/>
      <c r="B350" s="18"/>
      <c r="C350" s="1"/>
      <c r="D350" s="1"/>
      <c r="E350" s="1"/>
      <c r="F350" s="1"/>
      <c r="G350" s="1"/>
    </row>
    <row r="351" spans="1:7" s="17" customFormat="1">
      <c r="A351" s="123"/>
      <c r="B351" s="18"/>
      <c r="C351" s="1"/>
      <c r="D351" s="1"/>
      <c r="E351" s="1"/>
      <c r="F351" s="1"/>
      <c r="G351" s="1"/>
    </row>
    <row r="352" spans="1:7" s="17" customFormat="1">
      <c r="A352" s="123"/>
      <c r="B352" s="18"/>
      <c r="C352" s="1"/>
      <c r="D352" s="1"/>
      <c r="E352" s="1"/>
      <c r="F352" s="1"/>
      <c r="G352" s="1"/>
    </row>
    <row r="353" spans="1:7" s="17" customFormat="1">
      <c r="A353" s="123"/>
      <c r="B353" s="18"/>
      <c r="C353" s="1"/>
      <c r="D353" s="1"/>
      <c r="E353" s="1"/>
      <c r="F353" s="1"/>
      <c r="G353" s="1"/>
    </row>
    <row r="354" spans="1:7" s="17" customFormat="1">
      <c r="A354" s="123"/>
      <c r="B354" s="18"/>
      <c r="C354" s="1"/>
      <c r="D354" s="1"/>
      <c r="E354" s="1"/>
      <c r="F354" s="1"/>
      <c r="G354" s="1"/>
    </row>
    <row r="355" spans="1:7" s="17" customFormat="1">
      <c r="A355" s="123"/>
      <c r="B355" s="18"/>
      <c r="C355" s="1"/>
      <c r="D355" s="1"/>
      <c r="E355" s="1"/>
      <c r="F355" s="1"/>
      <c r="G355" s="1"/>
    </row>
    <row r="356" spans="1:7" s="17" customFormat="1">
      <c r="A356" s="123"/>
      <c r="B356" s="18"/>
      <c r="C356" s="1"/>
      <c r="D356" s="1"/>
      <c r="E356" s="1"/>
      <c r="F356" s="1"/>
      <c r="G356" s="1"/>
    </row>
    <row r="357" spans="1:7" s="17" customFormat="1">
      <c r="A357" s="123"/>
      <c r="B357" s="18"/>
      <c r="C357" s="1"/>
      <c r="D357" s="1"/>
      <c r="E357" s="1"/>
      <c r="F357" s="1"/>
      <c r="G357" s="1"/>
    </row>
    <row r="358" spans="1:7" s="17" customFormat="1">
      <c r="A358" s="123"/>
      <c r="B358" s="18"/>
      <c r="C358" s="1"/>
      <c r="D358" s="1"/>
      <c r="E358" s="1"/>
      <c r="F358" s="1"/>
      <c r="G358" s="1"/>
    </row>
    <row r="359" spans="1:7" s="17" customFormat="1">
      <c r="A359" s="123"/>
      <c r="B359" s="18"/>
      <c r="C359" s="1"/>
      <c r="D359" s="1"/>
      <c r="E359" s="1"/>
      <c r="F359" s="1"/>
      <c r="G359" s="1"/>
    </row>
    <row r="360" spans="1:7" s="17" customFormat="1">
      <c r="A360" s="123"/>
      <c r="B360" s="18"/>
      <c r="C360" s="1"/>
      <c r="D360" s="1"/>
      <c r="E360" s="1"/>
      <c r="F360" s="1"/>
      <c r="G360" s="1"/>
    </row>
    <row r="361" spans="1:7" s="17" customFormat="1">
      <c r="A361" s="123"/>
      <c r="B361" s="18"/>
      <c r="C361" s="1"/>
      <c r="D361" s="1"/>
      <c r="E361" s="1"/>
      <c r="F361" s="1"/>
      <c r="G361" s="1"/>
    </row>
    <row r="362" spans="1:7" s="17" customFormat="1">
      <c r="A362" s="123"/>
      <c r="B362" s="18"/>
      <c r="C362" s="1"/>
      <c r="D362" s="1"/>
      <c r="E362" s="1"/>
      <c r="F362" s="1"/>
      <c r="G362" s="1"/>
    </row>
    <row r="363" spans="1:7" s="17" customFormat="1">
      <c r="A363" s="123"/>
      <c r="B363" s="18"/>
      <c r="C363" s="1"/>
      <c r="D363" s="1"/>
      <c r="E363" s="1"/>
      <c r="F363" s="1"/>
      <c r="G363" s="1"/>
    </row>
    <row r="364" spans="1:7" s="17" customFormat="1">
      <c r="A364" s="123"/>
      <c r="B364" s="18"/>
      <c r="C364" s="1"/>
      <c r="D364" s="1"/>
      <c r="E364" s="1"/>
      <c r="F364" s="1"/>
      <c r="G364" s="1"/>
    </row>
    <row r="365" spans="1:7" s="17" customFormat="1">
      <c r="A365" s="123"/>
      <c r="B365" s="18"/>
      <c r="C365" s="1"/>
      <c r="D365" s="1"/>
      <c r="E365" s="1"/>
      <c r="F365" s="1"/>
      <c r="G365" s="1"/>
    </row>
    <row r="366" spans="1:7" s="17" customFormat="1">
      <c r="A366" s="123"/>
      <c r="B366" s="18"/>
      <c r="C366" s="1"/>
      <c r="D366" s="1"/>
      <c r="E366" s="1"/>
      <c r="F366" s="1"/>
      <c r="G366" s="1"/>
    </row>
    <row r="367" spans="1:7" s="17" customFormat="1">
      <c r="A367" s="123"/>
      <c r="B367" s="18"/>
      <c r="C367" s="1"/>
      <c r="D367" s="1"/>
      <c r="E367" s="1"/>
      <c r="F367" s="1"/>
      <c r="G367" s="1"/>
    </row>
    <row r="368" spans="1:7" s="17" customFormat="1">
      <c r="A368" s="123"/>
      <c r="B368" s="18"/>
      <c r="C368" s="1"/>
      <c r="D368" s="1"/>
      <c r="E368" s="1"/>
      <c r="F368" s="1"/>
      <c r="G368" s="1"/>
    </row>
    <row r="369" spans="1:7" s="17" customFormat="1">
      <c r="A369" s="123"/>
      <c r="B369" s="18"/>
      <c r="C369" s="1"/>
      <c r="D369" s="1"/>
      <c r="E369" s="1"/>
      <c r="F369" s="1"/>
      <c r="G369" s="1"/>
    </row>
    <row r="370" spans="1:7" s="17" customFormat="1">
      <c r="A370" s="123"/>
      <c r="B370" s="18"/>
      <c r="C370" s="1"/>
      <c r="D370" s="1"/>
      <c r="E370" s="1"/>
      <c r="F370" s="1"/>
      <c r="G370" s="1"/>
    </row>
    <row r="371" spans="1:7" s="17" customFormat="1">
      <c r="A371" s="123"/>
      <c r="B371" s="18"/>
      <c r="C371" s="1"/>
      <c r="D371" s="1"/>
      <c r="E371" s="1"/>
      <c r="F371" s="1"/>
      <c r="G371" s="1"/>
    </row>
    <row r="372" spans="1:7" s="17" customFormat="1">
      <c r="A372" s="123"/>
      <c r="B372" s="18"/>
      <c r="C372" s="1"/>
      <c r="D372" s="1"/>
      <c r="E372" s="1"/>
      <c r="F372" s="1"/>
      <c r="G372" s="1"/>
    </row>
    <row r="373" spans="1:7" s="17" customFormat="1">
      <c r="A373" s="123"/>
      <c r="B373" s="18"/>
      <c r="C373" s="1"/>
      <c r="D373" s="1"/>
      <c r="E373" s="1"/>
      <c r="F373" s="1"/>
      <c r="G373" s="1"/>
    </row>
    <row r="374" spans="1:7" s="17" customFormat="1">
      <c r="A374" s="123"/>
      <c r="B374" s="18"/>
      <c r="C374" s="1"/>
      <c r="D374" s="1"/>
      <c r="E374" s="1"/>
      <c r="F374" s="1"/>
      <c r="G374" s="1"/>
    </row>
    <row r="375" spans="1:7" s="17" customFormat="1">
      <c r="A375" s="123"/>
      <c r="B375" s="18"/>
      <c r="C375" s="1"/>
      <c r="D375" s="1"/>
      <c r="E375" s="1"/>
      <c r="F375" s="1"/>
      <c r="G375" s="1"/>
    </row>
    <row r="376" spans="1:7" s="17" customFormat="1">
      <c r="A376" s="123"/>
      <c r="B376" s="18"/>
      <c r="C376" s="1"/>
      <c r="D376" s="1"/>
      <c r="E376" s="1"/>
      <c r="F376" s="1"/>
      <c r="G376" s="1"/>
    </row>
    <row r="377" spans="1:7" s="17" customFormat="1">
      <c r="A377" s="123"/>
      <c r="B377" s="18"/>
      <c r="C377" s="1"/>
      <c r="D377" s="1"/>
      <c r="E377" s="1"/>
      <c r="F377" s="1"/>
      <c r="G377" s="1"/>
    </row>
    <row r="378" spans="1:7" s="17" customFormat="1">
      <c r="A378" s="123"/>
      <c r="B378" s="18"/>
      <c r="C378" s="1"/>
      <c r="D378" s="1"/>
      <c r="E378" s="1"/>
      <c r="F378" s="1"/>
      <c r="G378" s="1"/>
    </row>
    <row r="379" spans="1:7" s="17" customFormat="1">
      <c r="A379" s="123"/>
      <c r="B379" s="18"/>
      <c r="C379" s="1"/>
      <c r="D379" s="1"/>
      <c r="E379" s="1"/>
      <c r="F379" s="1"/>
      <c r="G379" s="1"/>
    </row>
    <row r="380" spans="1:7" s="17" customFormat="1">
      <c r="A380" s="123"/>
      <c r="B380" s="18"/>
      <c r="C380" s="1"/>
      <c r="D380" s="1"/>
      <c r="E380" s="1"/>
      <c r="F380" s="1"/>
      <c r="G380" s="1"/>
    </row>
    <row r="381" spans="1:7" s="17" customFormat="1">
      <c r="A381" s="123"/>
      <c r="B381" s="18"/>
      <c r="C381" s="1"/>
      <c r="D381" s="1"/>
      <c r="E381" s="1"/>
      <c r="F381" s="1"/>
      <c r="G381" s="1"/>
    </row>
    <row r="382" spans="1:7" s="17" customFormat="1">
      <c r="A382" s="123"/>
      <c r="B382" s="18"/>
      <c r="C382" s="1"/>
      <c r="D382" s="1"/>
      <c r="E382" s="1"/>
      <c r="F382" s="1"/>
      <c r="G382" s="1"/>
    </row>
    <row r="383" spans="1:7" s="17" customFormat="1">
      <c r="A383" s="123"/>
      <c r="B383" s="18"/>
      <c r="C383" s="1"/>
      <c r="D383" s="1"/>
      <c r="E383" s="1"/>
      <c r="F383" s="1"/>
      <c r="G383" s="1"/>
    </row>
    <row r="384" spans="1:7" s="17" customFormat="1">
      <c r="A384" s="123"/>
      <c r="B384" s="18"/>
      <c r="C384" s="1"/>
      <c r="D384" s="1"/>
      <c r="E384" s="1"/>
      <c r="F384" s="1"/>
      <c r="G384" s="1"/>
    </row>
    <row r="385" spans="1:7" s="17" customFormat="1">
      <c r="A385" s="123"/>
      <c r="B385" s="18"/>
      <c r="C385" s="1"/>
      <c r="D385" s="1"/>
      <c r="E385" s="1"/>
      <c r="F385" s="1"/>
      <c r="G385" s="1"/>
    </row>
    <row r="386" spans="1:7" s="17" customFormat="1">
      <c r="A386" s="123"/>
      <c r="B386" s="18"/>
      <c r="C386" s="1"/>
      <c r="D386" s="1"/>
      <c r="E386" s="1"/>
      <c r="F386" s="1"/>
      <c r="G386" s="1"/>
    </row>
    <row r="387" spans="1:7" s="17" customFormat="1">
      <c r="A387" s="123"/>
      <c r="B387" s="18"/>
      <c r="C387" s="1"/>
      <c r="D387" s="1"/>
      <c r="E387" s="1"/>
      <c r="F387" s="1"/>
      <c r="G387" s="1"/>
    </row>
    <row r="388" spans="1:7" s="17" customFormat="1">
      <c r="A388" s="123"/>
      <c r="B388" s="18"/>
      <c r="C388" s="1"/>
      <c r="D388" s="1"/>
      <c r="E388" s="1"/>
      <c r="F388" s="1"/>
      <c r="G388" s="1"/>
    </row>
    <row r="389" spans="1:7" s="17" customFormat="1">
      <c r="A389" s="123"/>
      <c r="B389" s="18"/>
      <c r="C389" s="1"/>
      <c r="D389" s="1"/>
      <c r="E389" s="1"/>
      <c r="F389" s="1"/>
      <c r="G389" s="1"/>
    </row>
    <row r="390" spans="1:7" s="17" customFormat="1">
      <c r="A390" s="123"/>
      <c r="B390" s="18"/>
      <c r="C390" s="1"/>
      <c r="D390" s="1"/>
      <c r="E390" s="1"/>
      <c r="F390" s="1"/>
      <c r="G390" s="1"/>
    </row>
    <row r="391" spans="1:7" s="17" customFormat="1">
      <c r="A391" s="123"/>
      <c r="B391" s="18"/>
      <c r="C391" s="1"/>
      <c r="D391" s="1"/>
      <c r="E391" s="1"/>
      <c r="F391" s="1"/>
      <c r="G391" s="1"/>
    </row>
    <row r="392" spans="1:7" s="17" customFormat="1">
      <c r="A392" s="123"/>
      <c r="B392" s="18"/>
      <c r="C392" s="1"/>
      <c r="D392" s="1"/>
      <c r="E392" s="1"/>
      <c r="F392" s="1"/>
      <c r="G392" s="1"/>
    </row>
    <row r="393" spans="1:7" s="17" customFormat="1">
      <c r="A393" s="123"/>
      <c r="B393" s="18"/>
      <c r="C393" s="1"/>
      <c r="D393" s="1"/>
      <c r="E393" s="1"/>
      <c r="F393" s="1"/>
      <c r="G393" s="1"/>
    </row>
    <row r="394" spans="1:7" s="17" customFormat="1">
      <c r="A394" s="123"/>
      <c r="B394" s="18"/>
      <c r="C394" s="1"/>
      <c r="D394" s="1"/>
      <c r="E394" s="1"/>
      <c r="F394" s="1"/>
      <c r="G394" s="1"/>
    </row>
    <row r="395" spans="1:7" s="17" customFormat="1">
      <c r="A395" s="123"/>
      <c r="B395" s="18"/>
      <c r="C395" s="1"/>
      <c r="D395" s="1"/>
      <c r="E395" s="1"/>
      <c r="F395" s="1"/>
      <c r="G395" s="1"/>
    </row>
    <row r="396" spans="1:7" s="17" customFormat="1">
      <c r="A396" s="123"/>
      <c r="B396" s="18"/>
      <c r="C396" s="1"/>
      <c r="D396" s="1"/>
      <c r="E396" s="1"/>
      <c r="F396" s="1"/>
      <c r="G396" s="1"/>
    </row>
    <row r="397" spans="1:7" s="17" customFormat="1">
      <c r="A397" s="123"/>
      <c r="B397" s="18"/>
      <c r="C397" s="1"/>
      <c r="D397" s="1"/>
      <c r="E397" s="1"/>
      <c r="F397" s="1"/>
      <c r="G397" s="1"/>
    </row>
    <row r="398" spans="1:7" s="17" customFormat="1">
      <c r="A398" s="123"/>
      <c r="B398" s="18"/>
      <c r="C398" s="1"/>
      <c r="D398" s="1"/>
      <c r="E398" s="1"/>
      <c r="F398" s="1"/>
      <c r="G398" s="1"/>
    </row>
    <row r="399" spans="1:7" s="17" customFormat="1">
      <c r="A399" s="123"/>
      <c r="B399" s="18"/>
      <c r="C399" s="1"/>
      <c r="D399" s="1"/>
      <c r="E399" s="1"/>
      <c r="F399" s="1"/>
      <c r="G399" s="1"/>
    </row>
    <row r="400" spans="1:7" s="17" customFormat="1">
      <c r="A400" s="123"/>
      <c r="B400" s="18"/>
      <c r="C400" s="1"/>
      <c r="D400" s="1"/>
      <c r="E400" s="1"/>
      <c r="F400" s="1"/>
      <c r="G400" s="1"/>
    </row>
    <row r="401" spans="1:7" s="17" customFormat="1">
      <c r="A401" s="123"/>
      <c r="B401" s="18"/>
      <c r="C401" s="1"/>
      <c r="D401" s="1"/>
      <c r="E401" s="1"/>
      <c r="F401" s="1"/>
      <c r="G401" s="1"/>
    </row>
    <row r="402" spans="1:7" s="17" customFormat="1">
      <c r="A402" s="123"/>
      <c r="B402" s="18"/>
      <c r="C402" s="1"/>
      <c r="D402" s="1"/>
      <c r="E402" s="1"/>
      <c r="F402" s="1"/>
      <c r="G402" s="1"/>
    </row>
    <row r="403" spans="1:7" s="17" customFormat="1">
      <c r="A403" s="123"/>
      <c r="B403" s="18"/>
      <c r="C403" s="1"/>
      <c r="D403" s="1"/>
      <c r="E403" s="1"/>
      <c r="F403" s="1"/>
      <c r="G403" s="1"/>
    </row>
    <row r="404" spans="1:7" s="17" customFormat="1">
      <c r="A404" s="123"/>
      <c r="B404" s="18"/>
      <c r="C404" s="1"/>
      <c r="D404" s="1"/>
      <c r="E404" s="1"/>
      <c r="F404" s="1"/>
      <c r="G404" s="1"/>
    </row>
    <row r="405" spans="1:7" s="17" customFormat="1">
      <c r="A405" s="123"/>
      <c r="B405" s="18"/>
      <c r="C405" s="1"/>
      <c r="D405" s="1"/>
      <c r="E405" s="1"/>
      <c r="F405" s="1"/>
      <c r="G405" s="1"/>
    </row>
    <row r="406" spans="1:7" s="17" customFormat="1">
      <c r="A406" s="123"/>
      <c r="B406" s="18"/>
      <c r="C406" s="1"/>
      <c r="D406" s="1"/>
      <c r="E406" s="1"/>
      <c r="F406" s="1"/>
      <c r="G406" s="1"/>
    </row>
    <row r="407" spans="1:7" s="17" customFormat="1">
      <c r="A407" s="123"/>
      <c r="B407" s="18"/>
      <c r="C407" s="1"/>
      <c r="D407" s="1"/>
      <c r="E407" s="1"/>
      <c r="F407" s="1"/>
      <c r="G407" s="1"/>
    </row>
    <row r="408" spans="1:7" s="17" customFormat="1">
      <c r="A408" s="123"/>
      <c r="B408" s="18"/>
      <c r="C408" s="1"/>
      <c r="D408" s="1"/>
      <c r="E408" s="1"/>
      <c r="F408" s="1"/>
      <c r="G408" s="1"/>
    </row>
    <row r="409" spans="1:7" s="17" customFormat="1">
      <c r="A409" s="123"/>
      <c r="B409" s="18"/>
      <c r="C409" s="1"/>
      <c r="D409" s="1"/>
      <c r="E409" s="1"/>
      <c r="F409" s="1"/>
      <c r="G409" s="1"/>
    </row>
    <row r="410" spans="1:7" s="17" customFormat="1">
      <c r="A410" s="123"/>
      <c r="B410" s="18"/>
      <c r="C410" s="1"/>
      <c r="D410" s="1"/>
      <c r="E410" s="1"/>
      <c r="F410" s="1"/>
      <c r="G410" s="1"/>
    </row>
    <row r="411" spans="1:7" s="17" customFormat="1">
      <c r="A411" s="123"/>
      <c r="B411" s="18"/>
      <c r="C411" s="1"/>
      <c r="D411" s="1"/>
      <c r="E411" s="1"/>
      <c r="F411" s="1"/>
      <c r="G411" s="1"/>
    </row>
    <row r="412" spans="1:7" s="17" customFormat="1">
      <c r="A412" s="123"/>
      <c r="B412" s="18"/>
      <c r="C412" s="1"/>
      <c r="D412" s="1"/>
      <c r="E412" s="1"/>
      <c r="F412" s="1"/>
      <c r="G412" s="1"/>
    </row>
    <row r="413" spans="1:7" s="17" customFormat="1">
      <c r="A413" s="123"/>
      <c r="B413" s="18"/>
      <c r="C413" s="1"/>
      <c r="D413" s="1"/>
      <c r="E413" s="1"/>
      <c r="F413" s="1"/>
      <c r="G413" s="1"/>
    </row>
    <row r="414" spans="1:7" s="17" customFormat="1">
      <c r="A414" s="123"/>
      <c r="B414" s="18"/>
      <c r="C414" s="1"/>
      <c r="D414" s="1"/>
      <c r="E414" s="1"/>
      <c r="F414" s="1"/>
      <c r="G414" s="1"/>
    </row>
    <row r="415" spans="1:7" s="17" customFormat="1">
      <c r="A415" s="123"/>
      <c r="B415" s="18"/>
      <c r="C415" s="1"/>
      <c r="D415" s="1"/>
      <c r="E415" s="1"/>
      <c r="F415" s="1"/>
      <c r="G415" s="1"/>
    </row>
    <row r="416" spans="1:7" s="17" customFormat="1">
      <c r="A416" s="123"/>
      <c r="B416" s="18"/>
      <c r="C416" s="1"/>
      <c r="D416" s="1"/>
      <c r="E416" s="1"/>
      <c r="F416" s="1"/>
      <c r="G416" s="1"/>
    </row>
    <row r="417" spans="1:7" s="17" customFormat="1">
      <c r="A417" s="123"/>
      <c r="B417" s="18"/>
      <c r="C417" s="1"/>
      <c r="D417" s="1"/>
      <c r="E417" s="1"/>
      <c r="F417" s="1"/>
      <c r="G417" s="1"/>
    </row>
    <row r="418" spans="1:7" s="17" customFormat="1">
      <c r="A418" s="123"/>
      <c r="B418" s="18"/>
      <c r="C418" s="1"/>
      <c r="D418" s="1"/>
      <c r="E418" s="1"/>
      <c r="F418" s="1"/>
      <c r="G418" s="1"/>
    </row>
    <row r="419" spans="1:7" s="17" customFormat="1">
      <c r="A419" s="123"/>
      <c r="B419" s="18"/>
      <c r="C419" s="1"/>
      <c r="D419" s="1"/>
      <c r="E419" s="1"/>
      <c r="F419" s="1"/>
      <c r="G419" s="1"/>
    </row>
    <row r="420" spans="1:7" s="17" customFormat="1">
      <c r="A420" s="123"/>
      <c r="B420" s="18"/>
      <c r="C420" s="1"/>
      <c r="D420" s="1"/>
      <c r="E420" s="1"/>
      <c r="F420" s="1"/>
      <c r="G420" s="1"/>
    </row>
    <row r="421" spans="1:7" s="17" customFormat="1">
      <c r="A421" s="123"/>
      <c r="B421" s="18"/>
      <c r="C421" s="1"/>
      <c r="D421" s="1"/>
      <c r="E421" s="1"/>
      <c r="F421" s="1"/>
      <c r="G421" s="1"/>
    </row>
    <row r="422" spans="1:7" s="17" customFormat="1">
      <c r="A422" s="123"/>
      <c r="B422" s="18"/>
      <c r="C422" s="1"/>
      <c r="D422" s="1"/>
      <c r="E422" s="1"/>
      <c r="F422" s="1"/>
      <c r="G422" s="1"/>
    </row>
    <row r="423" spans="1:7" s="17" customFormat="1">
      <c r="A423" s="123"/>
      <c r="B423" s="18"/>
      <c r="C423" s="1"/>
      <c r="D423" s="1"/>
      <c r="E423" s="1"/>
      <c r="F423" s="1"/>
      <c r="G423" s="1"/>
    </row>
    <row r="424" spans="1:7" s="17" customFormat="1">
      <c r="A424" s="123"/>
      <c r="B424" s="18"/>
      <c r="C424" s="1"/>
      <c r="D424" s="1"/>
      <c r="E424" s="1"/>
      <c r="F424" s="1"/>
      <c r="G424" s="1"/>
    </row>
    <row r="425" spans="1:7" s="17" customFormat="1">
      <c r="A425" s="123"/>
      <c r="B425" s="18"/>
      <c r="C425" s="1"/>
      <c r="D425" s="1"/>
      <c r="E425" s="1"/>
      <c r="F425" s="1"/>
      <c r="G425" s="1"/>
    </row>
    <row r="426" spans="1:7" s="17" customFormat="1">
      <c r="A426" s="123"/>
      <c r="B426" s="18"/>
      <c r="C426" s="1"/>
      <c r="D426" s="1"/>
      <c r="E426" s="1"/>
      <c r="F426" s="1"/>
      <c r="G426" s="1"/>
    </row>
    <row r="427" spans="1:7" s="17" customFormat="1">
      <c r="A427" s="123"/>
      <c r="B427" s="18"/>
      <c r="C427" s="1"/>
      <c r="D427" s="1"/>
      <c r="E427" s="1"/>
      <c r="F427" s="1"/>
      <c r="G427" s="1"/>
    </row>
    <row r="428" spans="1:7" s="17" customFormat="1">
      <c r="A428" s="123"/>
      <c r="B428" s="18"/>
      <c r="C428" s="1"/>
      <c r="D428" s="1"/>
      <c r="E428" s="1"/>
      <c r="F428" s="1"/>
      <c r="G428" s="1"/>
    </row>
    <row r="429" spans="1:7" s="17" customFormat="1">
      <c r="A429" s="123"/>
      <c r="B429" s="18"/>
      <c r="C429" s="1"/>
      <c r="D429" s="1"/>
      <c r="E429" s="1"/>
      <c r="F429" s="1"/>
      <c r="G429" s="1"/>
    </row>
    <row r="430" spans="1:7" s="17" customFormat="1">
      <c r="A430" s="123"/>
      <c r="B430" s="18"/>
      <c r="C430" s="1"/>
      <c r="D430" s="1"/>
      <c r="E430" s="1"/>
      <c r="F430" s="1"/>
      <c r="G430" s="1"/>
    </row>
    <row r="431" spans="1:7" s="17" customFormat="1">
      <c r="A431" s="123"/>
      <c r="B431" s="18"/>
      <c r="C431" s="1"/>
      <c r="D431" s="1"/>
      <c r="E431" s="1"/>
      <c r="F431" s="1"/>
      <c r="G431" s="1"/>
    </row>
    <row r="432" spans="1:7" s="17" customFormat="1">
      <c r="A432" s="123"/>
      <c r="B432" s="18"/>
      <c r="C432" s="1"/>
      <c r="D432" s="1"/>
      <c r="E432" s="1"/>
      <c r="F432" s="1"/>
      <c r="G432" s="1"/>
    </row>
    <row r="433" spans="1:7" s="17" customFormat="1">
      <c r="A433" s="123"/>
      <c r="B433" s="18"/>
      <c r="C433" s="1"/>
      <c r="D433" s="1"/>
      <c r="E433" s="1"/>
      <c r="F433" s="1"/>
      <c r="G433" s="1"/>
    </row>
    <row r="434" spans="1:7" s="17" customFormat="1">
      <c r="A434" s="123"/>
      <c r="B434" s="18"/>
      <c r="C434" s="1"/>
      <c r="D434" s="1"/>
      <c r="E434" s="1"/>
      <c r="F434" s="1"/>
      <c r="G434" s="1"/>
    </row>
    <row r="435" spans="1:7" s="17" customFormat="1">
      <c r="A435" s="123"/>
      <c r="B435" s="18"/>
      <c r="C435" s="1"/>
      <c r="D435" s="1"/>
      <c r="E435" s="1"/>
      <c r="F435" s="1"/>
      <c r="G435" s="1"/>
    </row>
    <row r="436" spans="1:7" s="17" customFormat="1">
      <c r="A436" s="123"/>
      <c r="B436" s="18"/>
      <c r="C436" s="1"/>
      <c r="D436" s="1"/>
      <c r="E436" s="1"/>
      <c r="F436" s="1"/>
      <c r="G436" s="1"/>
    </row>
    <row r="437" spans="1:7" s="17" customFormat="1">
      <c r="A437" s="123"/>
      <c r="B437" s="18"/>
      <c r="C437" s="1"/>
      <c r="D437" s="1"/>
      <c r="E437" s="1"/>
      <c r="F437" s="1"/>
      <c r="G437" s="1"/>
    </row>
    <row r="438" spans="1:7" s="17" customFormat="1">
      <c r="A438" s="123"/>
      <c r="B438" s="18"/>
      <c r="C438" s="1"/>
      <c r="D438" s="1"/>
      <c r="E438" s="1"/>
      <c r="F438" s="1"/>
      <c r="G438" s="1"/>
    </row>
    <row r="439" spans="1:7" s="17" customFormat="1">
      <c r="A439" s="123"/>
      <c r="B439" s="18"/>
      <c r="C439" s="1"/>
      <c r="D439" s="1"/>
      <c r="E439" s="1"/>
      <c r="F439" s="1"/>
      <c r="G439" s="1"/>
    </row>
    <row r="440" spans="1:7" s="17" customFormat="1">
      <c r="A440" s="123"/>
      <c r="B440" s="18"/>
      <c r="C440" s="1"/>
      <c r="D440" s="1"/>
      <c r="E440" s="1"/>
      <c r="F440" s="1"/>
      <c r="G440" s="1"/>
    </row>
    <row r="441" spans="1:7" s="17" customFormat="1">
      <c r="A441" s="123"/>
      <c r="B441" s="18"/>
      <c r="C441" s="1"/>
      <c r="D441" s="1"/>
      <c r="E441" s="1"/>
      <c r="F441" s="1"/>
      <c r="G441" s="1"/>
    </row>
    <row r="442" spans="1:7" s="17" customFormat="1">
      <c r="A442" s="123"/>
      <c r="B442" s="18"/>
      <c r="C442" s="1"/>
      <c r="D442" s="1"/>
      <c r="E442" s="1"/>
      <c r="F442" s="1"/>
      <c r="G442" s="1"/>
    </row>
    <row r="443" spans="1:7" s="17" customFormat="1">
      <c r="A443" s="123"/>
      <c r="B443" s="18"/>
      <c r="C443" s="1"/>
      <c r="D443" s="1"/>
      <c r="E443" s="1"/>
      <c r="F443" s="1"/>
      <c r="G443" s="1"/>
    </row>
    <row r="444" spans="1:7" s="17" customFormat="1">
      <c r="A444" s="123"/>
      <c r="B444" s="18"/>
      <c r="C444" s="1"/>
      <c r="D444" s="1"/>
      <c r="E444" s="1"/>
      <c r="F444" s="1"/>
      <c r="G444" s="1"/>
    </row>
    <row r="445" spans="1:7" s="17" customFormat="1">
      <c r="A445" s="123"/>
      <c r="B445" s="18"/>
      <c r="C445" s="1"/>
      <c r="D445" s="1"/>
      <c r="E445" s="1"/>
      <c r="F445" s="1"/>
      <c r="G445" s="1"/>
    </row>
    <row r="446" spans="1:7" s="17" customFormat="1">
      <c r="A446" s="123"/>
      <c r="B446" s="18"/>
      <c r="C446" s="1"/>
      <c r="D446" s="1"/>
      <c r="E446" s="1"/>
      <c r="F446" s="1"/>
      <c r="G446" s="1"/>
    </row>
    <row r="447" spans="1:7" s="17" customFormat="1">
      <c r="A447" s="123"/>
      <c r="B447" s="18"/>
      <c r="C447" s="1"/>
      <c r="D447" s="1"/>
      <c r="E447" s="1"/>
      <c r="F447" s="1"/>
      <c r="G447" s="1"/>
    </row>
    <row r="448" spans="1:7" s="17" customFormat="1">
      <c r="A448" s="123"/>
      <c r="B448" s="18"/>
      <c r="C448" s="1"/>
      <c r="D448" s="1"/>
      <c r="E448" s="1"/>
      <c r="F448" s="1"/>
      <c r="G448" s="1"/>
    </row>
    <row r="449" spans="1:7" s="17" customFormat="1">
      <c r="A449" s="123"/>
      <c r="B449" s="18"/>
      <c r="C449" s="1"/>
      <c r="D449" s="1"/>
      <c r="E449" s="1"/>
      <c r="F449" s="1"/>
      <c r="G449" s="1"/>
    </row>
    <row r="450" spans="1:7" s="17" customFormat="1">
      <c r="A450" s="123"/>
      <c r="B450" s="18"/>
      <c r="C450" s="1"/>
      <c r="D450" s="1"/>
      <c r="E450" s="1"/>
      <c r="F450" s="1"/>
      <c r="G450" s="1"/>
    </row>
    <row r="451" spans="1:7" s="17" customFormat="1">
      <c r="A451" s="123"/>
      <c r="B451" s="18"/>
      <c r="C451" s="1"/>
      <c r="D451" s="1"/>
      <c r="E451" s="1"/>
      <c r="F451" s="1"/>
      <c r="G451" s="1"/>
    </row>
    <row r="452" spans="1:7" s="17" customFormat="1">
      <c r="A452" s="123"/>
      <c r="B452" s="18"/>
      <c r="C452" s="1"/>
      <c r="D452" s="1"/>
      <c r="E452" s="1"/>
      <c r="F452" s="1"/>
      <c r="G452" s="1"/>
    </row>
    <row r="453" spans="1:7" s="17" customFormat="1">
      <c r="A453" s="123"/>
      <c r="B453" s="18"/>
      <c r="C453" s="1"/>
      <c r="D453" s="1"/>
      <c r="E453" s="1"/>
      <c r="F453" s="1"/>
      <c r="G453" s="1"/>
    </row>
    <row r="454" spans="1:7" s="17" customFormat="1">
      <c r="A454" s="123"/>
      <c r="B454" s="18"/>
      <c r="C454" s="1"/>
      <c r="D454" s="1"/>
      <c r="E454" s="1"/>
      <c r="F454" s="1"/>
      <c r="G454" s="1"/>
    </row>
    <row r="455" spans="1:7" s="17" customFormat="1">
      <c r="A455" s="123"/>
      <c r="B455" s="18"/>
      <c r="C455" s="1"/>
      <c r="D455" s="1"/>
      <c r="E455" s="1"/>
      <c r="F455" s="1"/>
      <c r="G455" s="1"/>
    </row>
    <row r="456" spans="1:7" s="17" customFormat="1">
      <c r="A456" s="123"/>
      <c r="B456" s="18"/>
      <c r="C456" s="1"/>
      <c r="D456" s="1"/>
      <c r="E456" s="1"/>
      <c r="F456" s="1"/>
      <c r="G456" s="1"/>
    </row>
    <row r="457" spans="1:7" s="17" customFormat="1">
      <c r="A457" s="123"/>
      <c r="B457" s="18"/>
      <c r="C457" s="1"/>
      <c r="D457" s="1"/>
      <c r="E457" s="1"/>
      <c r="F457" s="1"/>
      <c r="G457" s="1"/>
    </row>
    <row r="458" spans="1:7" s="17" customFormat="1">
      <c r="A458" s="123"/>
      <c r="B458" s="18"/>
      <c r="C458" s="1"/>
      <c r="D458" s="1"/>
      <c r="E458" s="1"/>
      <c r="F458" s="1"/>
      <c r="G458" s="1"/>
    </row>
    <row r="459" spans="1:7" s="17" customFormat="1">
      <c r="A459" s="123"/>
      <c r="B459" s="18"/>
      <c r="C459" s="1"/>
      <c r="D459" s="1"/>
      <c r="E459" s="1"/>
      <c r="F459" s="1"/>
      <c r="G459" s="1"/>
    </row>
    <row r="460" spans="1:7" s="17" customFormat="1">
      <c r="A460" s="123"/>
      <c r="B460" s="18"/>
      <c r="C460" s="1"/>
      <c r="D460" s="1"/>
      <c r="E460" s="1"/>
      <c r="F460" s="1"/>
      <c r="G460" s="1"/>
    </row>
    <row r="461" spans="1:7" s="17" customFormat="1">
      <c r="A461" s="123"/>
      <c r="B461" s="18"/>
      <c r="C461" s="1"/>
      <c r="D461" s="1"/>
      <c r="E461" s="1"/>
      <c r="F461" s="1"/>
      <c r="G461" s="1"/>
    </row>
    <row r="462" spans="1:7" s="17" customFormat="1">
      <c r="A462" s="123"/>
      <c r="B462" s="18"/>
      <c r="C462" s="1"/>
      <c r="D462" s="1"/>
      <c r="E462" s="1"/>
      <c r="F462" s="1"/>
      <c r="G462" s="1"/>
    </row>
    <row r="463" spans="1:7" s="17" customFormat="1">
      <c r="A463" s="123"/>
      <c r="B463" s="18"/>
      <c r="C463" s="1"/>
      <c r="D463" s="1"/>
      <c r="E463" s="1"/>
      <c r="F463" s="1"/>
      <c r="G463" s="1"/>
    </row>
    <row r="464" spans="1:7" s="17" customFormat="1">
      <c r="A464" s="123"/>
      <c r="B464" s="18"/>
      <c r="C464" s="1"/>
      <c r="D464" s="1"/>
      <c r="E464" s="1"/>
      <c r="F464" s="1"/>
      <c r="G464" s="1"/>
    </row>
    <row r="465" spans="1:7" s="17" customFormat="1">
      <c r="A465" s="123"/>
      <c r="B465" s="18"/>
      <c r="C465" s="1"/>
      <c r="D465" s="1"/>
      <c r="E465" s="1"/>
      <c r="F465" s="1"/>
      <c r="G465" s="1"/>
    </row>
    <row r="466" spans="1:7" s="17" customFormat="1">
      <c r="A466" s="123"/>
      <c r="B466" s="18"/>
      <c r="C466" s="1"/>
      <c r="D466" s="1"/>
      <c r="E466" s="1"/>
      <c r="F466" s="1"/>
      <c r="G466" s="1"/>
    </row>
    <row r="467" spans="1:7" s="17" customFormat="1">
      <c r="A467" s="123"/>
      <c r="B467" s="18"/>
      <c r="C467" s="1"/>
      <c r="D467" s="1"/>
      <c r="E467" s="1"/>
      <c r="F467" s="1"/>
      <c r="G467" s="1"/>
    </row>
    <row r="468" spans="1:7" s="17" customFormat="1">
      <c r="A468" s="123"/>
      <c r="B468" s="18"/>
      <c r="C468" s="1"/>
      <c r="D468" s="1"/>
      <c r="E468" s="1"/>
      <c r="F468" s="1"/>
      <c r="G468" s="1"/>
    </row>
    <row r="469" spans="1:7" s="17" customFormat="1">
      <c r="A469" s="123"/>
      <c r="B469" s="18"/>
      <c r="C469" s="1"/>
      <c r="D469" s="1"/>
      <c r="E469" s="1"/>
      <c r="F469" s="1"/>
      <c r="G469" s="1"/>
    </row>
    <row r="470" spans="1:7" s="17" customFormat="1">
      <c r="A470" s="123"/>
      <c r="B470" s="18"/>
      <c r="C470" s="1"/>
      <c r="D470" s="1"/>
      <c r="E470" s="1"/>
      <c r="F470" s="1"/>
      <c r="G470" s="1"/>
    </row>
    <row r="471" spans="1:7" s="17" customFormat="1">
      <c r="A471" s="123"/>
      <c r="B471" s="18"/>
      <c r="C471" s="1"/>
      <c r="D471" s="1"/>
      <c r="E471" s="1"/>
      <c r="F471" s="1"/>
      <c r="G471" s="1"/>
    </row>
    <row r="472" spans="1:7" s="17" customFormat="1">
      <c r="A472" s="123"/>
      <c r="B472" s="18"/>
      <c r="C472" s="1"/>
      <c r="D472" s="1"/>
      <c r="E472" s="1"/>
      <c r="F472" s="1"/>
      <c r="G472" s="1"/>
    </row>
    <row r="473" spans="1:7" s="17" customFormat="1">
      <c r="A473" s="123"/>
      <c r="B473" s="18"/>
      <c r="C473" s="1"/>
      <c r="D473" s="1"/>
      <c r="E473" s="1"/>
      <c r="F473" s="1"/>
      <c r="G473" s="1"/>
    </row>
    <row r="474" spans="1:7" s="17" customFormat="1">
      <c r="A474" s="123"/>
      <c r="B474" s="18"/>
      <c r="C474" s="1"/>
      <c r="D474" s="1"/>
      <c r="E474" s="1"/>
      <c r="F474" s="1"/>
      <c r="G474" s="1"/>
    </row>
    <row r="475" spans="1:7" s="17" customFormat="1">
      <c r="A475" s="123"/>
      <c r="B475" s="18"/>
      <c r="C475" s="1"/>
      <c r="D475" s="1"/>
      <c r="E475" s="1"/>
      <c r="F475" s="1"/>
      <c r="G475" s="1"/>
    </row>
    <row r="476" spans="1:7" s="17" customFormat="1">
      <c r="A476" s="123"/>
      <c r="B476" s="18"/>
      <c r="C476" s="1"/>
      <c r="D476" s="1"/>
      <c r="E476" s="1"/>
      <c r="F476" s="1"/>
      <c r="G476" s="1"/>
    </row>
    <row r="477" spans="1:7" s="17" customFormat="1">
      <c r="A477" s="123"/>
      <c r="B477" s="18"/>
      <c r="C477" s="1"/>
      <c r="D477" s="1"/>
      <c r="E477" s="1"/>
      <c r="F477" s="1"/>
      <c r="G477" s="1"/>
    </row>
    <row r="478" spans="1:7" s="17" customFormat="1">
      <c r="A478" s="123"/>
      <c r="B478" s="18"/>
      <c r="C478" s="1"/>
      <c r="D478" s="1"/>
      <c r="E478" s="1"/>
      <c r="F478" s="1"/>
      <c r="G478" s="1"/>
    </row>
    <row r="479" spans="1:7" s="17" customFormat="1">
      <c r="A479" s="123"/>
      <c r="B479" s="18"/>
      <c r="C479" s="1"/>
      <c r="D479" s="1"/>
      <c r="E479" s="1"/>
      <c r="F479" s="1"/>
      <c r="G479" s="1"/>
    </row>
    <row r="480" spans="1:7" s="17" customFormat="1">
      <c r="A480" s="123"/>
      <c r="B480" s="18"/>
      <c r="C480" s="1"/>
      <c r="D480" s="1"/>
      <c r="E480" s="1"/>
      <c r="F480" s="1"/>
      <c r="G480" s="1"/>
    </row>
    <row r="481" spans="1:7" s="17" customFormat="1">
      <c r="A481" s="123"/>
      <c r="B481" s="18"/>
      <c r="C481" s="1"/>
      <c r="D481" s="1"/>
      <c r="E481" s="1"/>
      <c r="F481" s="1"/>
      <c r="G481" s="1"/>
    </row>
    <row r="482" spans="1:7" s="17" customFormat="1">
      <c r="A482" s="123"/>
      <c r="B482" s="18"/>
      <c r="C482" s="1"/>
      <c r="D482" s="1"/>
      <c r="E482" s="1"/>
      <c r="F482" s="1"/>
      <c r="G482" s="1"/>
    </row>
    <row r="483" spans="1:7" s="17" customFormat="1">
      <c r="A483" s="123"/>
      <c r="B483" s="18"/>
      <c r="C483" s="1"/>
      <c r="D483" s="1"/>
      <c r="E483" s="1"/>
      <c r="F483" s="1"/>
      <c r="G483" s="1"/>
    </row>
    <row r="484" spans="1:7" s="17" customFormat="1">
      <c r="A484" s="123"/>
      <c r="B484" s="18"/>
      <c r="C484" s="1"/>
      <c r="D484" s="1"/>
      <c r="E484" s="1"/>
      <c r="F484" s="1"/>
      <c r="G484" s="1"/>
    </row>
    <row r="485" spans="1:7" s="17" customFormat="1">
      <c r="A485" s="123"/>
      <c r="B485" s="18"/>
      <c r="C485" s="1"/>
      <c r="D485" s="1"/>
      <c r="E485" s="1"/>
      <c r="F485" s="1"/>
      <c r="G485" s="1"/>
    </row>
    <row r="486" spans="1:7" s="17" customFormat="1">
      <c r="A486" s="123"/>
      <c r="B486" s="18"/>
      <c r="C486" s="1"/>
      <c r="D486" s="1"/>
      <c r="E486" s="1"/>
      <c r="F486" s="1"/>
      <c r="G486" s="1"/>
    </row>
    <row r="487" spans="1:7" s="17" customFormat="1">
      <c r="A487" s="123"/>
      <c r="B487" s="18"/>
      <c r="C487" s="1"/>
      <c r="D487" s="1"/>
      <c r="E487" s="1"/>
      <c r="F487" s="1"/>
      <c r="G487" s="1"/>
    </row>
    <row r="488" spans="1:7" s="17" customFormat="1">
      <c r="A488" s="123"/>
      <c r="B488" s="18"/>
      <c r="C488" s="1"/>
      <c r="D488" s="1"/>
      <c r="E488" s="1"/>
      <c r="F488" s="1"/>
      <c r="G488" s="1"/>
    </row>
    <row r="489" spans="1:7" s="17" customFormat="1">
      <c r="A489" s="123"/>
      <c r="B489" s="18"/>
      <c r="C489" s="1"/>
      <c r="D489" s="1"/>
      <c r="E489" s="1"/>
      <c r="F489" s="1"/>
      <c r="G489" s="1"/>
    </row>
    <row r="490" spans="1:7" s="17" customFormat="1">
      <c r="A490" s="123"/>
      <c r="B490" s="18"/>
      <c r="C490" s="1"/>
      <c r="D490" s="1"/>
      <c r="E490" s="1"/>
      <c r="F490" s="1"/>
      <c r="G490" s="1"/>
    </row>
    <row r="491" spans="1:7" s="17" customFormat="1">
      <c r="A491" s="123"/>
      <c r="B491" s="18"/>
      <c r="C491" s="1"/>
      <c r="D491" s="1"/>
      <c r="E491" s="1"/>
      <c r="F491" s="1"/>
      <c r="G491" s="1"/>
    </row>
    <row r="492" spans="1:7" s="17" customFormat="1">
      <c r="A492" s="123"/>
      <c r="B492" s="18"/>
      <c r="C492" s="1"/>
      <c r="D492" s="1"/>
      <c r="E492" s="1"/>
      <c r="F492" s="1"/>
      <c r="G492" s="1"/>
    </row>
    <row r="493" spans="1:7" s="17" customFormat="1">
      <c r="A493" s="123"/>
      <c r="B493" s="18"/>
      <c r="C493" s="1"/>
      <c r="D493" s="1"/>
      <c r="E493" s="1"/>
      <c r="F493" s="1"/>
      <c r="G493" s="1"/>
    </row>
    <row r="494" spans="1:7" s="17" customFormat="1">
      <c r="A494" s="123"/>
      <c r="B494" s="18"/>
      <c r="C494" s="1"/>
      <c r="D494" s="1"/>
      <c r="E494" s="1"/>
      <c r="F494" s="1"/>
      <c r="G494" s="1"/>
    </row>
    <row r="495" spans="1:7" s="17" customFormat="1">
      <c r="A495" s="123"/>
      <c r="B495" s="18"/>
      <c r="C495" s="1"/>
      <c r="D495" s="1"/>
      <c r="E495" s="1"/>
      <c r="F495" s="1"/>
      <c r="G495" s="1"/>
    </row>
    <row r="496" spans="1:7" s="17" customFormat="1">
      <c r="A496" s="123"/>
      <c r="B496" s="18"/>
      <c r="C496" s="1"/>
      <c r="D496" s="1"/>
      <c r="E496" s="1"/>
      <c r="F496" s="1"/>
      <c r="G496" s="1"/>
    </row>
    <row r="497" spans="1:7" s="17" customFormat="1">
      <c r="A497" s="123"/>
      <c r="B497" s="18"/>
      <c r="C497" s="1"/>
      <c r="D497" s="1"/>
      <c r="E497" s="1"/>
      <c r="F497" s="1"/>
      <c r="G497" s="1"/>
    </row>
    <row r="498" spans="1:7" s="17" customFormat="1">
      <c r="A498" s="123"/>
      <c r="B498" s="18"/>
      <c r="C498" s="1"/>
      <c r="D498" s="1"/>
      <c r="E498" s="1"/>
      <c r="F498" s="1"/>
      <c r="G498" s="1"/>
    </row>
    <row r="499" spans="1:7" s="17" customFormat="1">
      <c r="A499" s="123"/>
      <c r="B499" s="18"/>
      <c r="C499" s="1"/>
      <c r="D499" s="1"/>
      <c r="E499" s="1"/>
      <c r="F499" s="1"/>
      <c r="G499" s="1"/>
    </row>
    <row r="500" spans="1:7" s="17" customFormat="1">
      <c r="A500" s="123"/>
      <c r="B500" s="18"/>
      <c r="C500" s="1"/>
      <c r="D500" s="1"/>
      <c r="E500" s="1"/>
      <c r="F500" s="1"/>
      <c r="G500" s="1"/>
    </row>
    <row r="501" spans="1:7" s="17" customFormat="1">
      <c r="A501" s="123"/>
      <c r="B501" s="18"/>
      <c r="C501" s="1"/>
      <c r="D501" s="1"/>
      <c r="E501" s="1"/>
      <c r="F501" s="1"/>
      <c r="G501" s="1"/>
    </row>
    <row r="502" spans="1:7" s="17" customFormat="1">
      <c r="A502" s="123"/>
      <c r="B502" s="18"/>
      <c r="C502" s="1"/>
      <c r="D502" s="1"/>
      <c r="E502" s="1"/>
      <c r="F502" s="1"/>
      <c r="G502" s="1"/>
    </row>
    <row r="503" spans="1:7" s="17" customFormat="1">
      <c r="A503" s="123"/>
      <c r="B503" s="18"/>
      <c r="C503" s="1"/>
      <c r="D503" s="1"/>
      <c r="E503" s="1"/>
      <c r="F503" s="1"/>
      <c r="G503" s="1"/>
    </row>
    <row r="504" spans="1:7" s="17" customFormat="1">
      <c r="A504" s="123"/>
      <c r="B504" s="18"/>
      <c r="C504" s="1"/>
      <c r="D504" s="1"/>
      <c r="E504" s="1"/>
      <c r="F504" s="1"/>
      <c r="G504" s="1"/>
    </row>
    <row r="505" spans="1:7" s="17" customFormat="1">
      <c r="A505" s="123"/>
      <c r="B505" s="18"/>
      <c r="C505" s="1"/>
      <c r="D505" s="1"/>
      <c r="E505" s="1"/>
      <c r="F505" s="1"/>
      <c r="G505" s="1"/>
    </row>
    <row r="506" spans="1:7" s="17" customFormat="1">
      <c r="A506" s="123"/>
      <c r="B506" s="18"/>
      <c r="C506" s="1"/>
      <c r="D506" s="1"/>
      <c r="E506" s="1"/>
      <c r="F506" s="1"/>
      <c r="G506" s="1"/>
    </row>
    <row r="507" spans="1:7" s="17" customFormat="1">
      <c r="A507" s="123"/>
      <c r="B507" s="18"/>
      <c r="C507" s="1"/>
      <c r="D507" s="1"/>
      <c r="E507" s="1"/>
      <c r="F507" s="1"/>
      <c r="G507" s="1"/>
    </row>
    <row r="508" spans="1:7" s="17" customFormat="1">
      <c r="A508" s="123"/>
      <c r="B508" s="18"/>
      <c r="C508" s="1"/>
      <c r="D508" s="1"/>
      <c r="E508" s="1"/>
      <c r="F508" s="1"/>
      <c r="G508" s="1"/>
    </row>
    <row r="509" spans="1:7" s="17" customFormat="1">
      <c r="A509" s="123"/>
      <c r="B509" s="18"/>
      <c r="C509" s="1"/>
      <c r="D509" s="1"/>
      <c r="E509" s="1"/>
      <c r="F509" s="1"/>
      <c r="G509" s="1"/>
    </row>
    <row r="510" spans="1:7" s="17" customFormat="1">
      <c r="A510" s="123"/>
      <c r="B510" s="18"/>
      <c r="C510" s="1"/>
      <c r="D510" s="1"/>
      <c r="E510" s="1"/>
      <c r="F510" s="1"/>
      <c r="G510" s="1"/>
    </row>
    <row r="511" spans="1:7" s="17" customFormat="1">
      <c r="A511" s="123"/>
      <c r="B511" s="18"/>
      <c r="C511" s="1"/>
      <c r="D511" s="1"/>
      <c r="E511" s="1"/>
      <c r="F511" s="1"/>
      <c r="G511" s="1"/>
    </row>
    <row r="512" spans="1:7" s="17" customFormat="1">
      <c r="A512" s="123"/>
      <c r="B512" s="18"/>
      <c r="C512" s="1"/>
      <c r="D512" s="1"/>
      <c r="E512" s="1"/>
      <c r="F512" s="1"/>
      <c r="G512" s="1"/>
    </row>
    <row r="513" spans="1:7" s="17" customFormat="1">
      <c r="A513" s="123"/>
      <c r="B513" s="18"/>
      <c r="C513" s="1"/>
      <c r="D513" s="1"/>
      <c r="E513" s="1"/>
      <c r="F513" s="1"/>
      <c r="G513" s="1"/>
    </row>
    <row r="514" spans="1:7" s="17" customFormat="1">
      <c r="A514" s="123"/>
      <c r="B514" s="18"/>
      <c r="C514" s="1"/>
      <c r="D514" s="1"/>
      <c r="E514" s="1"/>
      <c r="F514" s="1"/>
      <c r="G514" s="1"/>
    </row>
    <row r="515" spans="1:7" s="17" customFormat="1">
      <c r="A515" s="123"/>
      <c r="B515" s="18"/>
      <c r="C515" s="1"/>
      <c r="D515" s="1"/>
      <c r="E515" s="1"/>
      <c r="F515" s="1"/>
      <c r="G515" s="1"/>
    </row>
    <row r="516" spans="1:7" s="17" customFormat="1">
      <c r="A516" s="123"/>
      <c r="B516" s="18"/>
      <c r="C516" s="1"/>
      <c r="D516" s="1"/>
      <c r="E516" s="1"/>
      <c r="F516" s="1"/>
      <c r="G516" s="1"/>
    </row>
    <row r="517" spans="1:7" s="17" customFormat="1">
      <c r="A517" s="123"/>
      <c r="B517" s="18"/>
      <c r="C517" s="1"/>
      <c r="D517" s="1"/>
      <c r="E517" s="1"/>
      <c r="F517" s="1"/>
      <c r="G517" s="1"/>
    </row>
    <row r="518" spans="1:7" s="17" customFormat="1">
      <c r="A518" s="123"/>
      <c r="B518" s="18"/>
      <c r="C518" s="1"/>
      <c r="D518" s="1"/>
      <c r="E518" s="1"/>
      <c r="F518" s="1"/>
      <c r="G518" s="1"/>
    </row>
    <row r="519" spans="1:7" s="17" customFormat="1">
      <c r="A519" s="123"/>
      <c r="B519" s="18"/>
      <c r="C519" s="1"/>
      <c r="D519" s="1"/>
      <c r="E519" s="1"/>
      <c r="F519" s="1"/>
      <c r="G519" s="1"/>
    </row>
    <row r="520" spans="1:7" s="17" customFormat="1">
      <c r="A520" s="123"/>
      <c r="B520" s="18"/>
      <c r="C520" s="1"/>
      <c r="D520" s="1"/>
      <c r="E520" s="1"/>
      <c r="F520" s="1"/>
      <c r="G520" s="1"/>
    </row>
    <row r="521" spans="1:7" s="17" customFormat="1">
      <c r="A521" s="123"/>
      <c r="B521" s="18"/>
      <c r="C521" s="1"/>
      <c r="D521" s="1"/>
      <c r="E521" s="1"/>
      <c r="F521" s="1"/>
      <c r="G521" s="1"/>
    </row>
    <row r="522" spans="1:7" s="17" customFormat="1">
      <c r="A522" s="123"/>
      <c r="B522" s="18"/>
      <c r="C522" s="1"/>
      <c r="D522" s="1"/>
      <c r="E522" s="1"/>
      <c r="F522" s="1"/>
      <c r="G522" s="1"/>
    </row>
    <row r="523" spans="1:7" s="17" customFormat="1">
      <c r="A523" s="123"/>
      <c r="B523" s="18"/>
      <c r="C523" s="1"/>
      <c r="D523" s="1"/>
      <c r="E523" s="1"/>
      <c r="F523" s="1"/>
      <c r="G523" s="1"/>
    </row>
    <row r="524" spans="1:7" s="17" customFormat="1">
      <c r="A524" s="123"/>
      <c r="B524" s="18"/>
      <c r="C524" s="1"/>
      <c r="D524" s="1"/>
      <c r="E524" s="1"/>
      <c r="F524" s="1"/>
      <c r="G524" s="1"/>
    </row>
    <row r="525" spans="1:7" s="17" customFormat="1">
      <c r="A525" s="123"/>
      <c r="B525" s="18"/>
      <c r="C525" s="1"/>
      <c r="D525" s="1"/>
      <c r="E525" s="1"/>
      <c r="F525" s="1"/>
      <c r="G525" s="1"/>
    </row>
    <row r="526" spans="1:7" s="17" customFormat="1">
      <c r="A526" s="123"/>
      <c r="B526" s="18"/>
      <c r="C526" s="1"/>
      <c r="D526" s="1"/>
      <c r="E526" s="1"/>
      <c r="F526" s="1"/>
      <c r="G526" s="1"/>
    </row>
    <row r="527" spans="1:7" s="17" customFormat="1">
      <c r="A527" s="123"/>
      <c r="B527" s="18"/>
      <c r="C527" s="1"/>
      <c r="D527" s="1"/>
      <c r="E527" s="1"/>
      <c r="F527" s="1"/>
      <c r="G527" s="1"/>
    </row>
    <row r="528" spans="1:7" s="17" customFormat="1">
      <c r="A528" s="123"/>
      <c r="B528" s="18"/>
      <c r="C528" s="1"/>
      <c r="D528" s="1"/>
      <c r="E528" s="1"/>
      <c r="F528" s="1"/>
      <c r="G528" s="1"/>
    </row>
    <row r="529" spans="1:7" s="17" customFormat="1">
      <c r="A529" s="123"/>
      <c r="B529" s="18"/>
      <c r="C529" s="1"/>
      <c r="D529" s="1"/>
      <c r="E529" s="1"/>
      <c r="F529" s="1"/>
      <c r="G529" s="1"/>
    </row>
    <row r="530" spans="1:7" s="17" customFormat="1">
      <c r="A530" s="123"/>
      <c r="B530" s="18"/>
      <c r="C530" s="1"/>
      <c r="D530" s="1"/>
      <c r="E530" s="1"/>
      <c r="F530" s="1"/>
      <c r="G530" s="1"/>
    </row>
    <row r="531" spans="1:7" s="17" customFormat="1">
      <c r="A531" s="123"/>
      <c r="B531" s="18"/>
      <c r="C531" s="1"/>
      <c r="D531" s="1"/>
      <c r="E531" s="1"/>
      <c r="F531" s="1"/>
      <c r="G531" s="1"/>
    </row>
    <row r="532" spans="1:7" s="17" customFormat="1">
      <c r="A532" s="123"/>
      <c r="B532" s="18"/>
      <c r="C532" s="1"/>
      <c r="D532" s="1"/>
      <c r="E532" s="1"/>
      <c r="F532" s="1"/>
      <c r="G532" s="1"/>
    </row>
    <row r="533" spans="1:7" s="17" customFormat="1">
      <c r="A533" s="123"/>
      <c r="B533" s="18"/>
      <c r="C533" s="1"/>
      <c r="D533" s="1"/>
      <c r="E533" s="1"/>
      <c r="F533" s="1"/>
      <c r="G533" s="1"/>
    </row>
    <row r="534" spans="1:7" s="17" customFormat="1">
      <c r="A534" s="123"/>
      <c r="B534" s="18"/>
      <c r="C534" s="1"/>
      <c r="D534" s="1"/>
      <c r="E534" s="1"/>
      <c r="F534" s="1"/>
      <c r="G534" s="1"/>
    </row>
    <row r="535" spans="1:7" s="17" customFormat="1">
      <c r="A535" s="123"/>
      <c r="B535" s="18"/>
      <c r="C535" s="1"/>
      <c r="D535" s="1"/>
      <c r="E535" s="1"/>
      <c r="F535" s="1"/>
      <c r="G535" s="1"/>
    </row>
    <row r="536" spans="1:7" s="17" customFormat="1">
      <c r="A536" s="123"/>
      <c r="B536" s="18"/>
      <c r="C536" s="1"/>
      <c r="D536" s="1"/>
      <c r="E536" s="1"/>
      <c r="F536" s="1"/>
      <c r="G536" s="1"/>
    </row>
    <row r="537" spans="1:7" s="17" customFormat="1">
      <c r="A537" s="123"/>
      <c r="B537" s="18"/>
      <c r="C537" s="1"/>
      <c r="D537" s="1"/>
      <c r="E537" s="1"/>
      <c r="F537" s="1"/>
      <c r="G537" s="1"/>
    </row>
    <row r="538" spans="1:7" s="17" customFormat="1">
      <c r="A538" s="123"/>
      <c r="B538" s="18"/>
      <c r="C538" s="1"/>
      <c r="D538" s="1"/>
      <c r="E538" s="1"/>
      <c r="F538" s="1"/>
      <c r="G538" s="1"/>
    </row>
    <row r="539" spans="1:7" s="17" customFormat="1">
      <c r="A539" s="123"/>
      <c r="B539" s="18"/>
      <c r="C539" s="1"/>
      <c r="D539" s="1"/>
      <c r="E539" s="1"/>
      <c r="F539" s="1"/>
      <c r="G539" s="1"/>
    </row>
    <row r="540" spans="1:7" s="17" customFormat="1">
      <c r="A540" s="123"/>
      <c r="B540" s="18"/>
      <c r="C540" s="1"/>
      <c r="D540" s="1"/>
      <c r="E540" s="1"/>
      <c r="F540" s="1"/>
      <c r="G540" s="1"/>
    </row>
    <row r="541" spans="1:7" s="17" customFormat="1">
      <c r="A541" s="123"/>
      <c r="B541" s="18"/>
      <c r="C541" s="1"/>
      <c r="D541" s="1"/>
      <c r="E541" s="1"/>
      <c r="F541" s="1"/>
      <c r="G541" s="1"/>
    </row>
    <row r="542" spans="1:7" s="17" customFormat="1">
      <c r="A542" s="123"/>
      <c r="B542" s="18"/>
      <c r="C542" s="1"/>
      <c r="D542" s="1"/>
      <c r="E542" s="1"/>
      <c r="F542" s="1"/>
      <c r="G542" s="1"/>
    </row>
    <row r="543" spans="1:7" s="17" customFormat="1">
      <c r="A543" s="123"/>
      <c r="B543" s="18"/>
      <c r="C543" s="1"/>
      <c r="D543" s="1"/>
      <c r="E543" s="1"/>
      <c r="F543" s="1"/>
      <c r="G543" s="1"/>
    </row>
    <row r="544" spans="1:7" s="17" customFormat="1">
      <c r="A544" s="123"/>
      <c r="B544" s="18"/>
      <c r="C544" s="1"/>
      <c r="D544" s="1"/>
      <c r="E544" s="1"/>
      <c r="F544" s="1"/>
      <c r="G544" s="1"/>
    </row>
    <row r="545" spans="1:7" s="17" customFormat="1">
      <c r="A545" s="123"/>
      <c r="B545" s="18"/>
      <c r="C545" s="1"/>
      <c r="D545" s="1"/>
      <c r="E545" s="1"/>
      <c r="F545" s="1"/>
      <c r="G545" s="1"/>
    </row>
    <row r="546" spans="1:7" s="17" customFormat="1">
      <c r="A546" s="123"/>
      <c r="B546" s="18"/>
      <c r="C546" s="1"/>
      <c r="D546" s="1"/>
      <c r="E546" s="1"/>
      <c r="F546" s="1"/>
      <c r="G546" s="1"/>
    </row>
    <row r="547" spans="1:7" s="17" customFormat="1">
      <c r="A547" s="123"/>
      <c r="B547" s="18"/>
      <c r="C547" s="1"/>
      <c r="D547" s="1"/>
      <c r="E547" s="1"/>
      <c r="F547" s="1"/>
      <c r="G547" s="1"/>
    </row>
    <row r="548" spans="1:7" s="17" customFormat="1">
      <c r="A548" s="123"/>
      <c r="B548" s="18"/>
      <c r="C548" s="1"/>
      <c r="D548" s="1"/>
      <c r="E548" s="1"/>
      <c r="F548" s="1"/>
      <c r="G548" s="1"/>
    </row>
    <row r="549" spans="1:7" s="17" customFormat="1">
      <c r="A549" s="123"/>
      <c r="B549" s="18"/>
      <c r="C549" s="1"/>
      <c r="D549" s="1"/>
      <c r="E549" s="1"/>
      <c r="F549" s="1"/>
      <c r="G549" s="1"/>
    </row>
    <row r="550" spans="1:7" s="17" customFormat="1">
      <c r="A550" s="123"/>
      <c r="B550" s="18"/>
      <c r="C550" s="1"/>
      <c r="D550" s="1"/>
      <c r="E550" s="1"/>
      <c r="F550" s="1"/>
      <c r="G550" s="1"/>
    </row>
    <row r="551" spans="1:7" s="17" customFormat="1">
      <c r="A551" s="123"/>
      <c r="B551" s="18"/>
      <c r="C551" s="1"/>
      <c r="D551" s="1"/>
      <c r="E551" s="1"/>
      <c r="F551" s="1"/>
      <c r="G551" s="1"/>
    </row>
    <row r="552" spans="1:7" s="17" customFormat="1">
      <c r="A552" s="123"/>
      <c r="B552" s="18"/>
      <c r="C552" s="1"/>
      <c r="D552" s="1"/>
      <c r="E552" s="1"/>
      <c r="F552" s="1"/>
      <c r="G552" s="1"/>
    </row>
    <row r="553" spans="1:7" s="17" customFormat="1">
      <c r="A553" s="123"/>
      <c r="B553" s="18"/>
      <c r="C553" s="1"/>
      <c r="D553" s="1"/>
      <c r="E553" s="1"/>
      <c r="F553" s="1"/>
      <c r="G553" s="1"/>
    </row>
    <row r="554" spans="1:7" s="17" customFormat="1">
      <c r="A554" s="123"/>
      <c r="B554" s="18"/>
      <c r="C554" s="1"/>
      <c r="D554" s="1"/>
      <c r="E554" s="1"/>
      <c r="F554" s="1"/>
      <c r="G554" s="1"/>
    </row>
    <row r="555" spans="1:7" s="17" customFormat="1">
      <c r="A555" s="123"/>
      <c r="B555" s="18"/>
      <c r="C555" s="1"/>
      <c r="D555" s="1"/>
      <c r="E555" s="1"/>
      <c r="F555" s="1"/>
      <c r="G555" s="1"/>
    </row>
    <row r="556" spans="1:7" s="17" customFormat="1">
      <c r="A556" s="123"/>
      <c r="B556" s="18"/>
      <c r="C556" s="1"/>
      <c r="D556" s="1"/>
      <c r="E556" s="1"/>
      <c r="F556" s="1"/>
      <c r="G556" s="1"/>
    </row>
    <row r="557" spans="1:7" s="17" customFormat="1">
      <c r="A557" s="123"/>
      <c r="B557" s="18"/>
      <c r="C557" s="1"/>
      <c r="D557" s="1"/>
      <c r="E557" s="1"/>
      <c r="F557" s="1"/>
      <c r="G557" s="1"/>
    </row>
    <row r="558" spans="1:7" s="17" customFormat="1">
      <c r="A558" s="123"/>
      <c r="B558" s="18"/>
      <c r="C558" s="1"/>
      <c r="D558" s="1"/>
      <c r="E558" s="1"/>
      <c r="F558" s="1"/>
      <c r="G558" s="1"/>
    </row>
    <row r="559" spans="1:7" s="17" customFormat="1">
      <c r="A559" s="123"/>
      <c r="B559" s="18"/>
      <c r="C559" s="1"/>
      <c r="D559" s="1"/>
      <c r="E559" s="1"/>
      <c r="F559" s="1"/>
      <c r="G559" s="1"/>
    </row>
    <row r="560" spans="1:7" s="17" customFormat="1">
      <c r="A560" s="123"/>
      <c r="B560" s="18"/>
      <c r="C560" s="1"/>
      <c r="D560" s="1"/>
      <c r="E560" s="1"/>
      <c r="F560" s="1"/>
      <c r="G560" s="1"/>
    </row>
    <row r="561" spans="1:7" s="17" customFormat="1">
      <c r="A561" s="123"/>
      <c r="B561" s="18"/>
      <c r="C561" s="1"/>
      <c r="D561" s="1"/>
      <c r="E561" s="1"/>
      <c r="F561" s="1"/>
      <c r="G561" s="1"/>
    </row>
    <row r="562" spans="1:7" s="17" customFormat="1">
      <c r="A562" s="123"/>
      <c r="B562" s="18"/>
      <c r="C562" s="1"/>
      <c r="D562" s="1"/>
      <c r="E562" s="1"/>
      <c r="F562" s="1"/>
      <c r="G562" s="1"/>
    </row>
    <row r="563" spans="1:7" s="17" customFormat="1">
      <c r="A563" s="123"/>
      <c r="B563" s="18"/>
      <c r="C563" s="1"/>
      <c r="D563" s="1"/>
      <c r="E563" s="1"/>
      <c r="F563" s="1"/>
      <c r="G563" s="1"/>
    </row>
    <row r="564" spans="1:7" s="17" customFormat="1">
      <c r="A564" s="123"/>
      <c r="B564" s="18"/>
      <c r="C564" s="1"/>
      <c r="D564" s="1"/>
      <c r="E564" s="1"/>
      <c r="F564" s="1"/>
      <c r="G564" s="1"/>
    </row>
    <row r="565" spans="1:7" s="17" customFormat="1">
      <c r="A565" s="123"/>
      <c r="B565" s="18"/>
      <c r="C565" s="1"/>
      <c r="D565" s="1"/>
      <c r="E565" s="1"/>
      <c r="F565" s="1"/>
      <c r="G565" s="1"/>
    </row>
    <row r="566" spans="1:7" s="17" customFormat="1">
      <c r="A566" s="123"/>
      <c r="B566" s="18"/>
      <c r="C566" s="1"/>
      <c r="D566" s="1"/>
      <c r="E566" s="1"/>
      <c r="F566" s="1"/>
      <c r="G566" s="1"/>
    </row>
    <row r="567" spans="1:7" s="17" customFormat="1">
      <c r="A567" s="123"/>
      <c r="B567" s="18"/>
      <c r="C567" s="1"/>
      <c r="D567" s="1"/>
      <c r="E567" s="1"/>
      <c r="F567" s="1"/>
      <c r="G567" s="1"/>
    </row>
    <row r="568" spans="1:7" s="17" customFormat="1">
      <c r="A568" s="123"/>
      <c r="B568" s="18"/>
      <c r="C568" s="1"/>
      <c r="D568" s="1"/>
      <c r="E568" s="1"/>
      <c r="F568" s="1"/>
      <c r="G568" s="1"/>
    </row>
    <row r="569" spans="1:7" s="17" customFormat="1">
      <c r="A569" s="123"/>
      <c r="B569" s="18"/>
      <c r="C569" s="1"/>
      <c r="D569" s="1"/>
      <c r="E569" s="1"/>
      <c r="F569" s="1"/>
      <c r="G569" s="1"/>
    </row>
    <row r="570" spans="1:7" s="17" customFormat="1">
      <c r="A570" s="123"/>
      <c r="B570" s="18"/>
      <c r="C570" s="1"/>
      <c r="D570" s="1"/>
      <c r="E570" s="1"/>
      <c r="F570" s="1"/>
      <c r="G570" s="1"/>
    </row>
    <row r="571" spans="1:7" s="17" customFormat="1">
      <c r="A571" s="123"/>
      <c r="B571" s="18"/>
      <c r="C571" s="1"/>
      <c r="D571" s="1"/>
      <c r="E571" s="1"/>
      <c r="F571" s="1"/>
      <c r="G571" s="1"/>
    </row>
    <row r="572" spans="1:7" s="17" customFormat="1">
      <c r="A572" s="123"/>
      <c r="B572" s="18"/>
      <c r="C572" s="1"/>
      <c r="D572" s="1"/>
      <c r="E572" s="1"/>
      <c r="F572" s="1"/>
      <c r="G572" s="1"/>
    </row>
    <row r="573" spans="1:7" s="17" customFormat="1">
      <c r="A573" s="123"/>
      <c r="B573" s="18"/>
      <c r="C573" s="1"/>
      <c r="D573" s="1"/>
      <c r="E573" s="1"/>
      <c r="F573" s="1"/>
      <c r="G573" s="1"/>
    </row>
    <row r="574" spans="1:7" s="17" customFormat="1">
      <c r="A574" s="123"/>
      <c r="B574" s="18"/>
      <c r="C574" s="1"/>
      <c r="D574" s="1"/>
      <c r="E574" s="1"/>
      <c r="F574" s="1"/>
      <c r="G574" s="1"/>
    </row>
    <row r="575" spans="1:7" s="17" customFormat="1">
      <c r="A575" s="123"/>
      <c r="B575" s="18"/>
      <c r="C575" s="1"/>
      <c r="D575" s="1"/>
      <c r="E575" s="1"/>
      <c r="F575" s="1"/>
      <c r="G575" s="1"/>
    </row>
    <row r="576" spans="1:7" s="17" customFormat="1">
      <c r="A576" s="123"/>
      <c r="B576" s="18"/>
      <c r="C576" s="1"/>
      <c r="D576" s="1"/>
      <c r="E576" s="1"/>
      <c r="F576" s="1"/>
      <c r="G576" s="1"/>
    </row>
    <row r="577" spans="1:7" s="17" customFormat="1">
      <c r="A577" s="123"/>
      <c r="B577" s="18"/>
      <c r="C577" s="1"/>
      <c r="D577" s="1"/>
      <c r="E577" s="1"/>
      <c r="F577" s="1"/>
      <c r="G577" s="1"/>
    </row>
    <row r="578" spans="1:7" s="17" customFormat="1">
      <c r="A578" s="123"/>
      <c r="B578" s="18"/>
      <c r="C578" s="1"/>
      <c r="D578" s="1"/>
      <c r="E578" s="1"/>
      <c r="F578" s="1"/>
      <c r="G578" s="1"/>
    </row>
    <row r="579" spans="1:7" s="17" customFormat="1">
      <c r="A579" s="123"/>
      <c r="B579" s="18"/>
      <c r="C579" s="1"/>
      <c r="D579" s="1"/>
      <c r="E579" s="1"/>
      <c r="F579" s="1"/>
      <c r="G579" s="1"/>
    </row>
    <row r="580" spans="1:7" s="17" customFormat="1">
      <c r="A580" s="123"/>
      <c r="B580" s="18"/>
      <c r="C580" s="1"/>
      <c r="D580" s="1"/>
      <c r="E580" s="1"/>
      <c r="F580" s="1"/>
      <c r="G580" s="1"/>
    </row>
    <row r="581" spans="1:7" s="17" customFormat="1">
      <c r="A581" s="123"/>
      <c r="B581" s="18"/>
      <c r="C581" s="1"/>
      <c r="D581" s="1"/>
      <c r="E581" s="1"/>
      <c r="F581" s="1"/>
      <c r="G581" s="1"/>
    </row>
    <row r="582" spans="1:7" s="17" customFormat="1">
      <c r="A582" s="123"/>
      <c r="B582" s="18"/>
      <c r="C582" s="1"/>
      <c r="D582" s="1"/>
      <c r="E582" s="1"/>
      <c r="F582" s="1"/>
      <c r="G582" s="1"/>
    </row>
    <row r="583" spans="1:7" s="17" customFormat="1">
      <c r="A583" s="123"/>
      <c r="B583" s="18"/>
      <c r="C583" s="1"/>
      <c r="D583" s="1"/>
      <c r="E583" s="1"/>
      <c r="F583" s="1"/>
      <c r="G583" s="1"/>
    </row>
    <row r="584" spans="1:7" s="17" customFormat="1">
      <c r="A584" s="123"/>
      <c r="B584" s="18"/>
      <c r="C584" s="1"/>
      <c r="D584" s="1"/>
      <c r="E584" s="1"/>
      <c r="F584" s="1"/>
      <c r="G584" s="1"/>
    </row>
    <row r="585" spans="1:7" s="17" customFormat="1">
      <c r="A585" s="123"/>
      <c r="B585" s="18"/>
      <c r="C585" s="1"/>
      <c r="D585" s="1"/>
      <c r="E585" s="1"/>
      <c r="F585" s="1"/>
      <c r="G585" s="1"/>
    </row>
    <row r="586" spans="1:7" s="17" customFormat="1">
      <c r="A586" s="123"/>
      <c r="B586" s="18"/>
      <c r="C586" s="1"/>
      <c r="D586" s="1"/>
      <c r="E586" s="1"/>
      <c r="F586" s="1"/>
      <c r="G586" s="1"/>
    </row>
    <row r="587" spans="1:7" s="17" customFormat="1">
      <c r="A587" s="123"/>
      <c r="B587" s="18"/>
      <c r="C587" s="1"/>
      <c r="D587" s="1"/>
      <c r="E587" s="1"/>
      <c r="F587" s="1"/>
      <c r="G587" s="1"/>
    </row>
    <row r="588" spans="1:7" s="17" customFormat="1">
      <c r="A588" s="123"/>
      <c r="B588" s="18"/>
      <c r="C588" s="1"/>
      <c r="D588" s="1"/>
      <c r="E588" s="1"/>
      <c r="F588" s="1"/>
      <c r="G588" s="1"/>
    </row>
    <row r="589" spans="1:7" s="17" customFormat="1">
      <c r="A589" s="123"/>
      <c r="B589" s="18"/>
      <c r="C589" s="1"/>
      <c r="D589" s="1"/>
      <c r="E589" s="1"/>
      <c r="F589" s="1"/>
      <c r="G589" s="1"/>
    </row>
    <row r="590" spans="1:7" s="17" customFormat="1">
      <c r="A590" s="123"/>
      <c r="B590" s="18"/>
      <c r="C590" s="1"/>
      <c r="D590" s="1"/>
      <c r="E590" s="1"/>
      <c r="F590" s="1"/>
      <c r="G590" s="1"/>
    </row>
    <row r="591" spans="1:7" s="17" customFormat="1">
      <c r="A591" s="123"/>
      <c r="B591" s="18"/>
      <c r="C591" s="1"/>
      <c r="D591" s="1"/>
      <c r="E591" s="1"/>
      <c r="F591" s="1"/>
      <c r="G591" s="1"/>
    </row>
    <row r="592" spans="1:7" s="17" customFormat="1">
      <c r="A592" s="123"/>
      <c r="B592" s="18"/>
      <c r="C592" s="1"/>
      <c r="D592" s="1"/>
      <c r="E592" s="1"/>
      <c r="F592" s="1"/>
      <c r="G592" s="1"/>
    </row>
    <row r="593" spans="1:7" s="17" customFormat="1">
      <c r="A593" s="123"/>
      <c r="B593" s="18"/>
      <c r="C593" s="1"/>
      <c r="D593" s="1"/>
      <c r="E593" s="1"/>
      <c r="F593" s="1"/>
      <c r="G593" s="1"/>
    </row>
    <row r="594" spans="1:7" s="17" customFormat="1">
      <c r="A594" s="123"/>
      <c r="B594" s="18"/>
      <c r="C594" s="1"/>
      <c r="D594" s="1"/>
      <c r="E594" s="1"/>
      <c r="F594" s="1"/>
      <c r="G594" s="1"/>
    </row>
    <row r="595" spans="1:7" s="17" customFormat="1">
      <c r="A595" s="123"/>
      <c r="B595" s="18"/>
      <c r="C595" s="1"/>
      <c r="D595" s="1"/>
      <c r="E595" s="1"/>
      <c r="F595" s="1"/>
      <c r="G595" s="1"/>
    </row>
    <row r="596" spans="1:7" s="17" customFormat="1">
      <c r="A596" s="123"/>
      <c r="B596" s="18"/>
      <c r="C596" s="1"/>
      <c r="D596" s="1"/>
      <c r="E596" s="1"/>
      <c r="F596" s="1"/>
      <c r="G596" s="1"/>
    </row>
    <row r="597" spans="1:7" s="17" customFormat="1">
      <c r="A597" s="123"/>
      <c r="B597" s="18"/>
      <c r="C597" s="1"/>
      <c r="D597" s="1"/>
      <c r="E597" s="1"/>
      <c r="F597" s="1"/>
      <c r="G597" s="1"/>
    </row>
    <row r="598" spans="1:7" s="17" customFormat="1">
      <c r="A598" s="123"/>
      <c r="B598" s="18"/>
      <c r="C598" s="1"/>
      <c r="D598" s="1"/>
      <c r="E598" s="1"/>
      <c r="F598" s="1"/>
      <c r="G598" s="1"/>
    </row>
    <row r="599" spans="1:7" s="17" customFormat="1">
      <c r="A599" s="123"/>
      <c r="B599" s="18"/>
      <c r="C599" s="1"/>
      <c r="D599" s="1"/>
      <c r="E599" s="1"/>
      <c r="F599" s="1"/>
      <c r="G599" s="1"/>
    </row>
    <row r="600" spans="1:7" s="17" customFormat="1">
      <c r="A600" s="123"/>
      <c r="B600" s="18"/>
      <c r="C600" s="1"/>
      <c r="D600" s="1"/>
      <c r="E600" s="1"/>
      <c r="F600" s="1"/>
      <c r="G600" s="1"/>
    </row>
    <row r="601" spans="1:7" s="17" customFormat="1">
      <c r="A601" s="123"/>
      <c r="B601" s="18"/>
      <c r="C601" s="1"/>
      <c r="D601" s="1"/>
      <c r="E601" s="1"/>
      <c r="F601" s="1"/>
      <c r="G601" s="1"/>
    </row>
    <row r="602" spans="1:7" s="17" customFormat="1">
      <c r="A602" s="123"/>
      <c r="B602" s="18"/>
      <c r="C602" s="1"/>
      <c r="D602" s="1"/>
      <c r="E602" s="1"/>
      <c r="F602" s="1"/>
      <c r="G602" s="1"/>
    </row>
    <row r="603" spans="1:7" s="17" customFormat="1">
      <c r="A603" s="123"/>
      <c r="B603" s="18"/>
      <c r="C603" s="1"/>
      <c r="D603" s="1"/>
      <c r="E603" s="1"/>
      <c r="F603" s="1"/>
      <c r="G603" s="1"/>
    </row>
    <row r="604" spans="1:7" s="17" customFormat="1">
      <c r="A604" s="123"/>
      <c r="B604" s="18"/>
      <c r="C604" s="1"/>
      <c r="D604" s="1"/>
      <c r="E604" s="1"/>
      <c r="F604" s="1"/>
      <c r="G604" s="1"/>
    </row>
    <row r="605" spans="1:7" s="17" customFormat="1">
      <c r="A605" s="123"/>
      <c r="B605" s="18"/>
      <c r="C605" s="1"/>
      <c r="D605" s="1"/>
      <c r="E605" s="1"/>
      <c r="F605" s="1"/>
      <c r="G605" s="1"/>
    </row>
    <row r="606" spans="1:7" s="17" customFormat="1">
      <c r="A606" s="123"/>
      <c r="B606" s="18"/>
      <c r="C606" s="1"/>
      <c r="D606" s="1"/>
      <c r="E606" s="1"/>
      <c r="F606" s="1"/>
      <c r="G606" s="1"/>
    </row>
    <row r="607" spans="1:7" s="17" customFormat="1">
      <c r="A607" s="123"/>
      <c r="B607" s="18"/>
      <c r="C607" s="1"/>
      <c r="D607" s="1"/>
      <c r="E607" s="1"/>
      <c r="F607" s="1"/>
      <c r="G607" s="1"/>
    </row>
    <row r="608" spans="1:7" s="17" customFormat="1">
      <c r="A608" s="123"/>
      <c r="B608" s="18"/>
      <c r="C608" s="1"/>
      <c r="D608" s="1"/>
      <c r="E608" s="1"/>
      <c r="F608" s="1"/>
      <c r="G608" s="1"/>
    </row>
    <row r="609" spans="1:7" s="17" customFormat="1">
      <c r="A609" s="123"/>
      <c r="B609" s="18"/>
      <c r="C609" s="1"/>
      <c r="D609" s="1"/>
      <c r="E609" s="1"/>
      <c r="F609" s="1"/>
      <c r="G609" s="1"/>
    </row>
    <row r="610" spans="1:7" s="17" customFormat="1">
      <c r="A610" s="123"/>
      <c r="B610" s="18"/>
      <c r="C610" s="1"/>
      <c r="D610" s="1"/>
      <c r="E610" s="1"/>
      <c r="F610" s="1"/>
      <c r="G610" s="1"/>
    </row>
    <row r="611" spans="1:7" s="17" customFormat="1">
      <c r="A611" s="123"/>
      <c r="B611" s="18"/>
      <c r="C611" s="1"/>
      <c r="D611" s="1"/>
      <c r="E611" s="1"/>
      <c r="F611" s="1"/>
      <c r="G611" s="1"/>
    </row>
    <row r="612" spans="1:7" s="17" customFormat="1">
      <c r="A612" s="123"/>
      <c r="B612" s="18"/>
      <c r="C612" s="1"/>
      <c r="D612" s="1"/>
      <c r="E612" s="1"/>
      <c r="F612" s="1"/>
      <c r="G612" s="1"/>
    </row>
    <row r="613" spans="1:7" s="17" customFormat="1">
      <c r="A613" s="123"/>
      <c r="B613" s="18"/>
      <c r="C613" s="1"/>
      <c r="D613" s="1"/>
      <c r="E613" s="1"/>
      <c r="F613" s="1"/>
      <c r="G613" s="1"/>
    </row>
    <row r="614" spans="1:7" s="17" customFormat="1">
      <c r="A614" s="123"/>
      <c r="B614" s="18"/>
      <c r="C614" s="1"/>
      <c r="D614" s="1"/>
      <c r="E614" s="1"/>
      <c r="F614" s="1"/>
      <c r="G614" s="1"/>
    </row>
    <row r="615" spans="1:7" s="17" customFormat="1">
      <c r="A615" s="123"/>
      <c r="B615" s="18"/>
      <c r="C615" s="1"/>
      <c r="D615" s="1"/>
      <c r="E615" s="1"/>
      <c r="F615" s="1"/>
      <c r="G615" s="1"/>
    </row>
    <row r="616" spans="1:7" s="17" customFormat="1">
      <c r="A616" s="123"/>
      <c r="B616" s="18"/>
      <c r="C616" s="1"/>
      <c r="D616" s="1"/>
      <c r="E616" s="1"/>
      <c r="F616" s="1"/>
      <c r="G616" s="1"/>
    </row>
    <row r="617" spans="1:7" s="17" customFormat="1">
      <c r="A617" s="123"/>
      <c r="B617" s="18"/>
      <c r="C617" s="1"/>
      <c r="D617" s="1"/>
      <c r="E617" s="1"/>
      <c r="F617" s="1"/>
      <c r="G617" s="1"/>
    </row>
    <row r="618" spans="1:7" s="17" customFormat="1">
      <c r="A618" s="123"/>
      <c r="B618" s="18"/>
      <c r="C618" s="1"/>
      <c r="D618" s="1"/>
      <c r="E618" s="1"/>
      <c r="F618" s="1"/>
      <c r="G618" s="1"/>
    </row>
    <row r="619" spans="1:7" s="17" customFormat="1">
      <c r="A619" s="123"/>
      <c r="B619" s="18"/>
      <c r="C619" s="1"/>
      <c r="D619" s="1"/>
      <c r="E619" s="1"/>
      <c r="F619" s="1"/>
      <c r="G619" s="1"/>
    </row>
    <row r="620" spans="1:7" s="17" customFormat="1">
      <c r="A620" s="123"/>
      <c r="B620" s="18"/>
      <c r="C620" s="1"/>
      <c r="D620" s="1"/>
      <c r="E620" s="1"/>
      <c r="F620" s="1"/>
      <c r="G620" s="1"/>
    </row>
    <row r="621" spans="1:7" s="17" customFormat="1">
      <c r="A621" s="123"/>
      <c r="B621" s="18"/>
      <c r="C621" s="1"/>
      <c r="D621" s="1"/>
      <c r="E621" s="1"/>
      <c r="F621" s="1"/>
      <c r="G621" s="1"/>
    </row>
    <row r="622" spans="1:7" s="17" customFormat="1">
      <c r="A622" s="123"/>
      <c r="B622" s="18"/>
      <c r="C622" s="1"/>
      <c r="D622" s="1"/>
      <c r="E622" s="1"/>
      <c r="F622" s="1"/>
      <c r="G622" s="1"/>
    </row>
    <row r="623" spans="1:7" s="17" customFormat="1">
      <c r="A623" s="123"/>
      <c r="B623" s="18"/>
      <c r="C623" s="1"/>
      <c r="D623" s="1"/>
      <c r="E623" s="1"/>
      <c r="F623" s="1"/>
      <c r="G623" s="1"/>
    </row>
    <row r="624" spans="1:7" s="17" customFormat="1">
      <c r="A624" s="123"/>
      <c r="B624" s="18"/>
      <c r="C624" s="1"/>
      <c r="D624" s="1"/>
      <c r="E624" s="1"/>
      <c r="F624" s="1"/>
      <c r="G624" s="1"/>
    </row>
    <row r="625" spans="1:7" s="17" customFormat="1">
      <c r="A625" s="123"/>
      <c r="B625" s="18"/>
      <c r="C625" s="1"/>
      <c r="D625" s="1"/>
      <c r="E625" s="1"/>
      <c r="F625" s="1"/>
      <c r="G625" s="1"/>
    </row>
    <row r="626" spans="1:7" s="17" customFormat="1">
      <c r="A626" s="123"/>
      <c r="B626" s="18"/>
      <c r="C626" s="1"/>
      <c r="D626" s="1"/>
      <c r="E626" s="1"/>
      <c r="F626" s="1"/>
      <c r="G626" s="1"/>
    </row>
    <row r="627" spans="1:7" s="17" customFormat="1">
      <c r="A627" s="123"/>
      <c r="B627" s="18"/>
      <c r="C627" s="1"/>
      <c r="D627" s="1"/>
      <c r="E627" s="1"/>
      <c r="F627" s="1"/>
      <c r="G627" s="1"/>
    </row>
    <row r="628" spans="1:7" s="17" customFormat="1">
      <c r="A628" s="123"/>
      <c r="B628" s="18"/>
      <c r="C628" s="1"/>
      <c r="D628" s="1"/>
      <c r="E628" s="1"/>
      <c r="F628" s="1"/>
      <c r="G628" s="1"/>
    </row>
    <row r="629" spans="1:7" s="17" customFormat="1">
      <c r="A629" s="123"/>
      <c r="B629" s="18"/>
      <c r="C629" s="1"/>
      <c r="D629" s="1"/>
      <c r="E629" s="1"/>
      <c r="F629" s="1"/>
      <c r="G629" s="1"/>
    </row>
    <row r="630" spans="1:7" s="17" customFormat="1">
      <c r="A630" s="123"/>
      <c r="B630" s="18"/>
      <c r="C630" s="1"/>
      <c r="D630" s="1"/>
      <c r="E630" s="1"/>
      <c r="F630" s="1"/>
      <c r="G630" s="1"/>
    </row>
    <row r="631" spans="1:7" s="17" customFormat="1">
      <c r="A631" s="123"/>
      <c r="B631" s="18"/>
      <c r="C631" s="1"/>
      <c r="D631" s="1"/>
      <c r="E631" s="1"/>
      <c r="F631" s="1"/>
      <c r="G631" s="1"/>
    </row>
    <row r="632" spans="1:7" s="17" customFormat="1">
      <c r="A632" s="123"/>
      <c r="B632" s="18"/>
      <c r="C632" s="1"/>
      <c r="D632" s="1"/>
      <c r="E632" s="1"/>
      <c r="F632" s="1"/>
      <c r="G632" s="1"/>
    </row>
    <row r="633" spans="1:7" s="17" customFormat="1">
      <c r="A633" s="123"/>
      <c r="B633" s="18"/>
      <c r="C633" s="1"/>
      <c r="D633" s="1"/>
      <c r="E633" s="1"/>
      <c r="F633" s="1"/>
      <c r="G633" s="1"/>
    </row>
    <row r="634" spans="1:7" s="17" customFormat="1">
      <c r="A634" s="123"/>
      <c r="B634" s="18"/>
      <c r="C634" s="1"/>
      <c r="D634" s="1"/>
      <c r="E634" s="1"/>
      <c r="F634" s="1"/>
      <c r="G634" s="1"/>
    </row>
    <row r="635" spans="1:7" s="17" customFormat="1">
      <c r="A635" s="123"/>
      <c r="B635" s="18"/>
      <c r="C635" s="1"/>
      <c r="D635" s="1"/>
      <c r="E635" s="1"/>
      <c r="F635" s="1"/>
      <c r="G635" s="1"/>
    </row>
    <row r="636" spans="1:7" s="17" customFormat="1">
      <c r="A636" s="123"/>
      <c r="B636" s="18"/>
      <c r="C636" s="1"/>
      <c r="D636" s="1"/>
      <c r="E636" s="1"/>
      <c r="F636" s="1"/>
      <c r="G636" s="1"/>
    </row>
    <row r="637" spans="1:7" s="17" customFormat="1">
      <c r="A637" s="123"/>
      <c r="B637" s="18"/>
      <c r="C637" s="1"/>
      <c r="D637" s="1"/>
      <c r="E637" s="1"/>
      <c r="F637" s="1"/>
      <c r="G637" s="1"/>
    </row>
    <row r="638" spans="1:7" s="17" customFormat="1">
      <c r="A638" s="123"/>
      <c r="B638" s="18"/>
      <c r="C638" s="1"/>
      <c r="D638" s="1"/>
      <c r="E638" s="1"/>
      <c r="F638" s="1"/>
      <c r="G638" s="1"/>
    </row>
    <row r="639" spans="1:7" s="17" customFormat="1">
      <c r="A639" s="123"/>
      <c r="B639" s="18"/>
      <c r="C639" s="1"/>
      <c r="D639" s="1"/>
      <c r="E639" s="1"/>
      <c r="F639" s="1"/>
      <c r="G639" s="1"/>
    </row>
    <row r="640" spans="1:7" s="17" customFormat="1">
      <c r="A640" s="123"/>
      <c r="B640" s="18"/>
      <c r="C640" s="1"/>
      <c r="D640" s="1"/>
      <c r="E640" s="1"/>
      <c r="F640" s="1"/>
      <c r="G640" s="1"/>
    </row>
    <row r="641" spans="1:7" s="17" customFormat="1">
      <c r="A641" s="123"/>
      <c r="B641" s="18"/>
      <c r="C641" s="1"/>
      <c r="D641" s="1"/>
      <c r="E641" s="1"/>
      <c r="F641" s="1"/>
      <c r="G641" s="1"/>
    </row>
    <row r="642" spans="1:7" s="17" customFormat="1">
      <c r="A642" s="123"/>
      <c r="B642" s="18"/>
      <c r="C642" s="1"/>
      <c r="D642" s="1"/>
      <c r="E642" s="1"/>
      <c r="F642" s="1"/>
      <c r="G642" s="1"/>
    </row>
    <row r="643" spans="1:7" s="17" customFormat="1">
      <c r="A643" s="123"/>
      <c r="B643" s="18"/>
      <c r="C643" s="1"/>
      <c r="D643" s="1"/>
      <c r="E643" s="1"/>
      <c r="F643" s="1"/>
      <c r="G643" s="1"/>
    </row>
    <row r="644" spans="1:7" s="17" customFormat="1">
      <c r="A644" s="123"/>
      <c r="B644" s="18"/>
      <c r="C644" s="1"/>
      <c r="D644" s="1"/>
      <c r="E644" s="1"/>
      <c r="F644" s="1"/>
      <c r="G644" s="1"/>
    </row>
    <row r="645" spans="1:7" s="17" customFormat="1">
      <c r="A645" s="123"/>
      <c r="B645" s="18"/>
      <c r="C645" s="1"/>
      <c r="D645" s="1"/>
      <c r="E645" s="1"/>
      <c r="F645" s="1"/>
      <c r="G645" s="1"/>
    </row>
    <row r="646" spans="1:7" s="17" customFormat="1">
      <c r="A646" s="123"/>
      <c r="B646" s="18"/>
      <c r="C646" s="1"/>
      <c r="D646" s="1"/>
      <c r="E646" s="1"/>
      <c r="F646" s="1"/>
      <c r="G646" s="1"/>
    </row>
    <row r="647" spans="1:7" s="17" customFormat="1">
      <c r="A647" s="123"/>
      <c r="B647" s="18"/>
      <c r="C647" s="1"/>
      <c r="D647" s="1"/>
      <c r="E647" s="1"/>
      <c r="F647" s="1"/>
      <c r="G647" s="1"/>
    </row>
    <row r="648" spans="1:7" s="17" customFormat="1">
      <c r="A648" s="123"/>
      <c r="B648" s="18"/>
      <c r="C648" s="1"/>
      <c r="D648" s="1"/>
      <c r="E648" s="1"/>
      <c r="F648" s="1"/>
      <c r="G648" s="1"/>
    </row>
    <row r="649" spans="1:7" s="17" customFormat="1">
      <c r="A649" s="123"/>
      <c r="B649" s="18"/>
      <c r="C649" s="1"/>
      <c r="D649" s="1"/>
      <c r="E649" s="1"/>
      <c r="F649" s="1"/>
      <c r="G649" s="1"/>
    </row>
    <row r="650" spans="1:7" s="17" customFormat="1">
      <c r="A650" s="123"/>
      <c r="B650" s="18"/>
      <c r="C650" s="1"/>
      <c r="D650" s="1"/>
      <c r="E650" s="1"/>
      <c r="F650" s="1"/>
      <c r="G650" s="1"/>
    </row>
    <row r="651" spans="1:7" s="17" customFormat="1">
      <c r="A651" s="123"/>
      <c r="B651" s="18"/>
      <c r="C651" s="1"/>
      <c r="D651" s="1"/>
      <c r="E651" s="1"/>
      <c r="F651" s="1"/>
      <c r="G651" s="1"/>
    </row>
    <row r="652" spans="1:7" s="17" customFormat="1">
      <c r="A652" s="123"/>
      <c r="B652" s="18"/>
      <c r="C652" s="1"/>
      <c r="D652" s="1"/>
      <c r="E652" s="1"/>
      <c r="F652" s="1"/>
      <c r="G652" s="1"/>
    </row>
    <row r="653" spans="1:7" s="17" customFormat="1">
      <c r="A653" s="123"/>
      <c r="B653" s="18"/>
      <c r="C653" s="1"/>
      <c r="D653" s="1"/>
      <c r="E653" s="1"/>
      <c r="F653" s="1"/>
      <c r="G653" s="1"/>
    </row>
    <row r="654" spans="1:7" s="17" customFormat="1">
      <c r="A654" s="123"/>
      <c r="B654" s="18"/>
      <c r="C654" s="1"/>
      <c r="D654" s="1"/>
      <c r="E654" s="1"/>
      <c r="F654" s="1"/>
      <c r="G654" s="1"/>
    </row>
    <row r="655" spans="1:7" s="17" customFormat="1">
      <c r="A655" s="123"/>
      <c r="B655" s="18"/>
      <c r="C655" s="1"/>
      <c r="D655" s="1"/>
      <c r="E655" s="1"/>
      <c r="F655" s="1"/>
      <c r="G655" s="1"/>
    </row>
    <row r="656" spans="1:7" s="17" customFormat="1">
      <c r="A656" s="123"/>
      <c r="B656" s="18"/>
      <c r="C656" s="1"/>
      <c r="D656" s="1"/>
      <c r="E656" s="1"/>
      <c r="F656" s="1"/>
      <c r="G656" s="1"/>
    </row>
    <row r="657" spans="1:7" s="17" customFormat="1">
      <c r="A657" s="123"/>
      <c r="B657" s="18"/>
      <c r="C657" s="1"/>
      <c r="D657" s="1"/>
      <c r="E657" s="1"/>
      <c r="F657" s="1"/>
      <c r="G657" s="1"/>
    </row>
    <row r="658" spans="1:7" s="17" customFormat="1">
      <c r="A658" s="123"/>
      <c r="B658" s="18"/>
      <c r="C658" s="1"/>
      <c r="D658" s="1"/>
      <c r="E658" s="1"/>
      <c r="F658" s="1"/>
      <c r="G658" s="1"/>
    </row>
    <row r="659" spans="1:7" s="17" customFormat="1">
      <c r="A659" s="123"/>
      <c r="B659" s="18"/>
      <c r="C659" s="1"/>
      <c r="D659" s="1"/>
      <c r="E659" s="1"/>
      <c r="F659" s="1"/>
      <c r="G659" s="1"/>
    </row>
    <row r="660" spans="1:7" s="17" customFormat="1">
      <c r="A660" s="123"/>
      <c r="B660" s="18"/>
      <c r="C660" s="1"/>
      <c r="D660" s="1"/>
      <c r="E660" s="1"/>
      <c r="F660" s="1"/>
      <c r="G660" s="1"/>
    </row>
    <row r="661" spans="1:7" s="17" customFormat="1">
      <c r="A661" s="123"/>
      <c r="B661" s="18"/>
      <c r="C661" s="1"/>
      <c r="D661" s="1"/>
      <c r="E661" s="1"/>
      <c r="F661" s="1"/>
      <c r="G661" s="1"/>
    </row>
    <row r="662" spans="1:7" s="17" customFormat="1">
      <c r="A662" s="123"/>
      <c r="B662" s="18"/>
      <c r="C662" s="1"/>
      <c r="D662" s="1"/>
      <c r="E662" s="1"/>
      <c r="F662" s="1"/>
      <c r="G662" s="1"/>
    </row>
    <row r="663" spans="1:7" s="17" customFormat="1">
      <c r="A663" s="123"/>
      <c r="B663" s="18"/>
      <c r="C663" s="1"/>
      <c r="D663" s="1"/>
      <c r="E663" s="1"/>
      <c r="F663" s="1"/>
      <c r="G663" s="1"/>
    </row>
    <row r="664" spans="1:7" s="17" customFormat="1">
      <c r="A664" s="123"/>
      <c r="B664" s="18"/>
      <c r="C664" s="1"/>
      <c r="D664" s="1"/>
      <c r="E664" s="1"/>
      <c r="F664" s="1"/>
      <c r="G664" s="1"/>
    </row>
    <row r="665" spans="1:7" s="17" customFormat="1">
      <c r="A665" s="123"/>
      <c r="B665" s="18"/>
      <c r="C665" s="1"/>
      <c r="D665" s="1"/>
      <c r="E665" s="1"/>
      <c r="F665" s="1"/>
      <c r="G665" s="1"/>
    </row>
    <row r="666" spans="1:7" s="17" customFormat="1">
      <c r="A666" s="123"/>
      <c r="B666" s="18"/>
      <c r="C666" s="1"/>
      <c r="D666" s="1"/>
      <c r="E666" s="1"/>
      <c r="F666" s="1"/>
      <c r="G666" s="1"/>
    </row>
    <row r="667" spans="1:7" s="17" customFormat="1">
      <c r="A667" s="123"/>
      <c r="B667" s="18"/>
      <c r="C667" s="1"/>
      <c r="D667" s="1"/>
      <c r="E667" s="1"/>
      <c r="F667" s="1"/>
      <c r="G667" s="1"/>
    </row>
    <row r="668" spans="1:7" s="17" customFormat="1">
      <c r="A668" s="123"/>
      <c r="B668" s="18"/>
      <c r="C668" s="1"/>
      <c r="D668" s="1"/>
      <c r="E668" s="1"/>
      <c r="F668" s="1"/>
      <c r="G668" s="1"/>
    </row>
    <row r="669" spans="1:7" s="17" customFormat="1">
      <c r="A669" s="123"/>
      <c r="B669" s="18"/>
      <c r="C669" s="1"/>
      <c r="D669" s="1"/>
      <c r="E669" s="1"/>
      <c r="F669" s="1"/>
      <c r="G669" s="1"/>
    </row>
    <row r="670" spans="1:7" s="17" customFormat="1">
      <c r="A670" s="123"/>
      <c r="B670" s="18"/>
      <c r="C670" s="1"/>
      <c r="D670" s="1"/>
      <c r="E670" s="1"/>
      <c r="F670" s="1"/>
      <c r="G670" s="1"/>
    </row>
    <row r="671" spans="1:7" s="17" customFormat="1">
      <c r="A671" s="123"/>
      <c r="B671" s="18"/>
      <c r="C671" s="1"/>
      <c r="D671" s="1"/>
      <c r="E671" s="1"/>
      <c r="F671" s="1"/>
      <c r="G671" s="1"/>
    </row>
    <row r="672" spans="1:7" s="17" customFormat="1">
      <c r="A672" s="123"/>
      <c r="B672" s="18"/>
      <c r="C672" s="1"/>
      <c r="D672" s="1"/>
      <c r="E672" s="1"/>
      <c r="F672" s="1"/>
      <c r="G672" s="1"/>
    </row>
    <row r="673" spans="1:7" s="17" customFormat="1">
      <c r="A673" s="123"/>
      <c r="B673" s="18"/>
      <c r="C673" s="1"/>
      <c r="D673" s="1"/>
      <c r="E673" s="1"/>
      <c r="F673" s="1"/>
      <c r="G673" s="1"/>
    </row>
    <row r="674" spans="1:7" s="17" customFormat="1">
      <c r="A674" s="123"/>
      <c r="B674" s="18"/>
      <c r="C674" s="1"/>
      <c r="D674" s="1"/>
      <c r="E674" s="1"/>
      <c r="F674" s="1"/>
      <c r="G674" s="1"/>
    </row>
    <row r="675" spans="1:7" s="17" customFormat="1">
      <c r="A675" s="123"/>
      <c r="B675" s="18"/>
      <c r="C675" s="1"/>
      <c r="D675" s="1"/>
      <c r="E675" s="1"/>
      <c r="F675" s="1"/>
      <c r="G675" s="1"/>
    </row>
    <row r="676" spans="1:7" s="17" customFormat="1">
      <c r="A676" s="123"/>
      <c r="B676" s="18"/>
      <c r="C676" s="1"/>
      <c r="D676" s="1"/>
      <c r="E676" s="1"/>
      <c r="F676" s="1"/>
      <c r="G676" s="1"/>
    </row>
    <row r="677" spans="1:7" s="17" customFormat="1">
      <c r="A677" s="123"/>
      <c r="B677" s="18"/>
      <c r="C677" s="1"/>
      <c r="D677" s="1"/>
      <c r="E677" s="1"/>
      <c r="F677" s="1"/>
      <c r="G677" s="1"/>
    </row>
    <row r="678" spans="1:7" s="17" customFormat="1">
      <c r="A678" s="123"/>
      <c r="B678" s="18"/>
      <c r="C678" s="1"/>
      <c r="D678" s="1"/>
      <c r="E678" s="1"/>
      <c r="F678" s="1"/>
      <c r="G678" s="1"/>
    </row>
    <row r="679" spans="1:7" s="17" customFormat="1">
      <c r="A679" s="123"/>
      <c r="B679" s="18"/>
      <c r="C679" s="1"/>
      <c r="D679" s="1"/>
      <c r="E679" s="1"/>
      <c r="F679" s="1"/>
      <c r="G679" s="1"/>
    </row>
    <row r="680" spans="1:7" s="17" customFormat="1">
      <c r="A680" s="123"/>
      <c r="B680" s="18"/>
      <c r="C680" s="1"/>
      <c r="D680" s="1"/>
      <c r="E680" s="1"/>
      <c r="F680" s="1"/>
      <c r="G680" s="1"/>
    </row>
    <row r="681" spans="1:7" s="17" customFormat="1">
      <c r="A681" s="123"/>
      <c r="B681" s="18"/>
      <c r="C681" s="1"/>
      <c r="D681" s="1"/>
      <c r="E681" s="1"/>
      <c r="F681" s="1"/>
      <c r="G681" s="1"/>
    </row>
    <row r="682" spans="1:7" s="17" customFormat="1">
      <c r="A682" s="123"/>
      <c r="B682" s="18"/>
      <c r="C682" s="1"/>
      <c r="D682" s="1"/>
      <c r="E682" s="1"/>
      <c r="F682" s="1"/>
      <c r="G682" s="1"/>
    </row>
    <row r="683" spans="1:7" s="17" customFormat="1">
      <c r="A683" s="123"/>
      <c r="B683" s="18"/>
      <c r="C683" s="1"/>
      <c r="D683" s="1"/>
      <c r="E683" s="1"/>
      <c r="F683" s="1"/>
      <c r="G683" s="1"/>
    </row>
    <row r="684" spans="1:7" s="17" customFormat="1">
      <c r="A684" s="123"/>
      <c r="B684" s="18"/>
      <c r="C684" s="1"/>
      <c r="D684" s="1"/>
      <c r="E684" s="1"/>
      <c r="F684" s="1"/>
      <c r="G684" s="1"/>
    </row>
    <row r="685" spans="1:7" s="17" customFormat="1">
      <c r="A685" s="123"/>
      <c r="B685" s="18"/>
      <c r="C685" s="1"/>
      <c r="D685" s="1"/>
      <c r="E685" s="1"/>
      <c r="F685" s="1"/>
      <c r="G685" s="1"/>
    </row>
    <row r="686" spans="1:7" s="17" customFormat="1">
      <c r="A686" s="123"/>
      <c r="B686" s="18"/>
      <c r="C686" s="1"/>
      <c r="D686" s="1"/>
      <c r="E686" s="1"/>
      <c r="F686" s="1"/>
      <c r="G686" s="1"/>
    </row>
    <row r="687" spans="1:7" s="17" customFormat="1">
      <c r="A687" s="123"/>
      <c r="B687" s="18"/>
      <c r="C687" s="1"/>
      <c r="D687" s="1"/>
      <c r="E687" s="1"/>
      <c r="F687" s="1"/>
      <c r="G687" s="1"/>
    </row>
    <row r="688" spans="1:7" s="17" customFormat="1">
      <c r="A688" s="123"/>
      <c r="B688" s="18"/>
      <c r="C688" s="1"/>
      <c r="D688" s="1"/>
      <c r="E688" s="1"/>
      <c r="F688" s="1"/>
      <c r="G688" s="1"/>
    </row>
    <row r="689" spans="1:7" s="17" customFormat="1">
      <c r="A689" s="123"/>
      <c r="B689" s="18"/>
      <c r="C689" s="1"/>
      <c r="D689" s="1"/>
      <c r="E689" s="1"/>
      <c r="F689" s="1"/>
      <c r="G689" s="1"/>
    </row>
    <row r="690" spans="1:7" s="17" customFormat="1">
      <c r="A690" s="123"/>
      <c r="B690" s="18"/>
      <c r="C690" s="1"/>
      <c r="D690" s="1"/>
      <c r="E690" s="1"/>
      <c r="F690" s="1"/>
      <c r="G690" s="1"/>
    </row>
    <row r="691" spans="1:7" s="17" customFormat="1">
      <c r="A691" s="123"/>
      <c r="B691" s="18"/>
      <c r="C691" s="1"/>
      <c r="D691" s="1"/>
      <c r="E691" s="1"/>
      <c r="F691" s="1"/>
      <c r="G691" s="1"/>
    </row>
    <row r="692" spans="1:7" s="17" customFormat="1">
      <c r="A692" s="123"/>
      <c r="B692" s="18"/>
      <c r="C692" s="1"/>
      <c r="D692" s="1"/>
      <c r="E692" s="1"/>
      <c r="F692" s="1"/>
      <c r="G692" s="1"/>
    </row>
    <row r="693" spans="1:7" s="17" customFormat="1">
      <c r="A693" s="123"/>
      <c r="B693" s="18"/>
      <c r="C693" s="1"/>
      <c r="D693" s="1"/>
      <c r="E693" s="1"/>
      <c r="F693" s="1"/>
      <c r="G693" s="1"/>
    </row>
    <row r="694" spans="1:7" s="17" customFormat="1">
      <c r="A694" s="123"/>
      <c r="B694" s="18"/>
      <c r="C694" s="1"/>
      <c r="D694" s="1"/>
      <c r="E694" s="1"/>
      <c r="F694" s="1"/>
      <c r="G694" s="1"/>
    </row>
    <row r="695" spans="1:7" s="17" customFormat="1">
      <c r="A695" s="123"/>
      <c r="B695" s="18"/>
      <c r="C695" s="1"/>
      <c r="D695" s="1"/>
      <c r="E695" s="1"/>
      <c r="F695" s="1"/>
      <c r="G695" s="1"/>
    </row>
    <row r="696" spans="1:7" s="17" customFormat="1">
      <c r="A696" s="123"/>
      <c r="B696" s="18"/>
      <c r="C696" s="1"/>
      <c r="D696" s="1"/>
      <c r="E696" s="1"/>
      <c r="F696" s="1"/>
      <c r="G696" s="1"/>
    </row>
    <row r="697" spans="1:7" s="17" customFormat="1">
      <c r="A697" s="123"/>
      <c r="B697" s="18"/>
      <c r="C697" s="1"/>
      <c r="D697" s="1"/>
      <c r="E697" s="1"/>
      <c r="F697" s="1"/>
      <c r="G697" s="1"/>
    </row>
    <row r="698" spans="1:7" s="17" customFormat="1">
      <c r="A698" s="123"/>
      <c r="B698" s="18"/>
      <c r="C698" s="1"/>
      <c r="D698" s="1"/>
      <c r="E698" s="1"/>
      <c r="F698" s="1"/>
      <c r="G698" s="1"/>
    </row>
    <row r="699" spans="1:7" s="17" customFormat="1">
      <c r="A699" s="123"/>
      <c r="B699" s="18"/>
      <c r="C699" s="1"/>
      <c r="D699" s="1"/>
      <c r="E699" s="1"/>
      <c r="F699" s="1"/>
      <c r="G699" s="1"/>
    </row>
    <row r="700" spans="1:7" s="17" customFormat="1">
      <c r="A700" s="123"/>
      <c r="B700" s="18"/>
      <c r="C700" s="1"/>
      <c r="D700" s="1"/>
      <c r="E700" s="1"/>
      <c r="F700" s="1"/>
      <c r="G700" s="1"/>
    </row>
    <row r="701" spans="1:7" s="17" customFormat="1">
      <c r="A701" s="123"/>
      <c r="B701" s="18"/>
      <c r="C701" s="1"/>
      <c r="D701" s="1"/>
      <c r="E701" s="1"/>
      <c r="F701" s="1"/>
      <c r="G701" s="1"/>
    </row>
    <row r="702" spans="1:7" s="17" customFormat="1">
      <c r="A702" s="123"/>
      <c r="B702" s="18"/>
      <c r="C702" s="1"/>
      <c r="D702" s="1"/>
      <c r="E702" s="1"/>
      <c r="F702" s="1"/>
      <c r="G702" s="1"/>
    </row>
    <row r="703" spans="1:7" s="17" customFormat="1">
      <c r="A703" s="123"/>
      <c r="B703" s="18"/>
      <c r="C703" s="1"/>
      <c r="D703" s="1"/>
      <c r="E703" s="1"/>
      <c r="F703" s="1"/>
      <c r="G703" s="1"/>
    </row>
    <row r="704" spans="1:7" s="17" customFormat="1">
      <c r="A704" s="123"/>
      <c r="B704" s="18"/>
      <c r="C704" s="1"/>
      <c r="D704" s="1"/>
      <c r="E704" s="1"/>
      <c r="F704" s="1"/>
      <c r="G704" s="1"/>
    </row>
    <row r="705" spans="1:7" s="17" customFormat="1">
      <c r="A705" s="123"/>
      <c r="B705" s="18"/>
      <c r="C705" s="1"/>
      <c r="D705" s="1"/>
      <c r="E705" s="1"/>
      <c r="F705" s="1"/>
      <c r="G705" s="1"/>
    </row>
    <row r="706" spans="1:7" s="17" customFormat="1">
      <c r="A706" s="123"/>
      <c r="B706" s="18"/>
      <c r="C706" s="1"/>
      <c r="D706" s="1"/>
      <c r="E706" s="1"/>
      <c r="F706" s="1"/>
      <c r="G706" s="1"/>
    </row>
    <row r="707" spans="1:7" s="17" customFormat="1">
      <c r="A707" s="123"/>
      <c r="B707" s="18"/>
      <c r="C707" s="1"/>
      <c r="D707" s="1"/>
      <c r="E707" s="1"/>
      <c r="F707" s="1"/>
      <c r="G707" s="1"/>
    </row>
    <row r="708" spans="1:7" s="17" customFormat="1">
      <c r="A708" s="123"/>
      <c r="B708" s="18"/>
      <c r="C708" s="1"/>
      <c r="D708" s="1"/>
      <c r="E708" s="1"/>
      <c r="F708" s="1"/>
      <c r="G708" s="1"/>
    </row>
    <row r="709" spans="1:7" s="17" customFormat="1">
      <c r="A709" s="123"/>
      <c r="B709" s="18"/>
      <c r="C709" s="1"/>
      <c r="D709" s="1"/>
      <c r="E709" s="1"/>
      <c r="F709" s="1"/>
      <c r="G709" s="1"/>
    </row>
    <row r="710" spans="1:7" s="17" customFormat="1">
      <c r="A710" s="123"/>
      <c r="B710" s="18"/>
      <c r="C710" s="1"/>
      <c r="D710" s="1"/>
      <c r="E710" s="1"/>
      <c r="F710" s="1"/>
      <c r="G710" s="1"/>
    </row>
    <row r="711" spans="1:7" s="17" customFormat="1">
      <c r="A711" s="123"/>
      <c r="B711" s="18"/>
      <c r="C711" s="1"/>
      <c r="D711" s="1"/>
      <c r="E711" s="1"/>
      <c r="F711" s="1"/>
      <c r="G711" s="1"/>
    </row>
    <row r="712" spans="1:7" s="17" customFormat="1">
      <c r="A712" s="123"/>
      <c r="B712" s="18"/>
      <c r="C712" s="1"/>
      <c r="D712" s="1"/>
      <c r="E712" s="1"/>
      <c r="F712" s="1"/>
      <c r="G712" s="1"/>
    </row>
    <row r="713" spans="1:7" s="17" customFormat="1">
      <c r="A713" s="123"/>
      <c r="B713" s="18"/>
      <c r="C713" s="1"/>
      <c r="D713" s="1"/>
      <c r="E713" s="1"/>
      <c r="F713" s="1"/>
      <c r="G713" s="1"/>
    </row>
    <row r="714" spans="1:7" s="17" customFormat="1">
      <c r="A714" s="123"/>
      <c r="B714" s="18"/>
      <c r="C714" s="1"/>
      <c r="D714" s="1"/>
      <c r="E714" s="1"/>
      <c r="F714" s="1"/>
      <c r="G714" s="1"/>
    </row>
    <row r="715" spans="1:7" s="17" customFormat="1">
      <c r="A715" s="123"/>
      <c r="B715" s="18"/>
      <c r="C715" s="1"/>
      <c r="D715" s="1"/>
      <c r="E715" s="1"/>
      <c r="F715" s="1"/>
      <c r="G715" s="1"/>
    </row>
    <row r="716" spans="1:7" s="17" customFormat="1">
      <c r="A716" s="123"/>
      <c r="B716" s="18"/>
      <c r="C716" s="1"/>
      <c r="D716" s="1"/>
      <c r="E716" s="1"/>
      <c r="F716" s="1"/>
      <c r="G716" s="1"/>
    </row>
    <row r="717" spans="1:7" s="17" customFormat="1">
      <c r="A717" s="123"/>
      <c r="B717" s="18"/>
      <c r="C717" s="1"/>
      <c r="D717" s="1"/>
      <c r="E717" s="1"/>
      <c r="F717" s="1"/>
      <c r="G717" s="1"/>
    </row>
    <row r="718" spans="1:7" s="17" customFormat="1">
      <c r="A718" s="123"/>
      <c r="B718" s="18"/>
      <c r="C718" s="1"/>
      <c r="D718" s="1"/>
      <c r="E718" s="1"/>
      <c r="F718" s="1"/>
      <c r="G718" s="1"/>
    </row>
    <row r="719" spans="1:7" s="17" customFormat="1">
      <c r="A719" s="123"/>
      <c r="B719" s="18"/>
      <c r="C719" s="1"/>
      <c r="D719" s="1"/>
      <c r="E719" s="1"/>
      <c r="F719" s="1"/>
      <c r="G719" s="1"/>
    </row>
    <row r="720" spans="1:7" s="17" customFormat="1">
      <c r="A720" s="123"/>
      <c r="B720" s="18"/>
      <c r="C720" s="1"/>
      <c r="D720" s="1"/>
      <c r="E720" s="1"/>
      <c r="F720" s="1"/>
      <c r="G720" s="1"/>
    </row>
    <row r="721" spans="1:7" s="17" customFormat="1">
      <c r="A721" s="123"/>
      <c r="B721" s="18"/>
      <c r="C721" s="1"/>
      <c r="D721" s="1"/>
      <c r="E721" s="1"/>
      <c r="F721" s="1"/>
      <c r="G721" s="1"/>
    </row>
    <row r="722" spans="1:7" s="17" customFormat="1">
      <c r="A722" s="123"/>
      <c r="B722" s="18"/>
      <c r="C722" s="1"/>
      <c r="D722" s="1"/>
      <c r="E722" s="1"/>
      <c r="F722" s="1"/>
      <c r="G722" s="1"/>
    </row>
    <row r="723" spans="1:7" s="17" customFormat="1">
      <c r="A723" s="123"/>
      <c r="B723" s="18"/>
      <c r="C723" s="1"/>
      <c r="D723" s="1"/>
      <c r="E723" s="1"/>
      <c r="F723" s="1"/>
      <c r="G723" s="1"/>
    </row>
    <row r="724" spans="1:7" s="17" customFormat="1">
      <c r="A724" s="123"/>
      <c r="B724" s="18"/>
      <c r="C724" s="1"/>
      <c r="D724" s="1"/>
      <c r="E724" s="1"/>
      <c r="F724" s="1"/>
      <c r="G724" s="1"/>
    </row>
    <row r="725" spans="1:7" s="17" customFormat="1">
      <c r="A725" s="123"/>
      <c r="B725" s="18"/>
      <c r="C725" s="1"/>
      <c r="D725" s="1"/>
      <c r="E725" s="1"/>
      <c r="F725" s="1"/>
      <c r="G725" s="1"/>
    </row>
    <row r="726" spans="1:7" s="17" customFormat="1">
      <c r="A726" s="123"/>
      <c r="B726" s="18"/>
      <c r="C726" s="1"/>
      <c r="D726" s="1"/>
      <c r="E726" s="1"/>
      <c r="F726" s="1"/>
      <c r="G726" s="1"/>
    </row>
    <row r="727" spans="1:7" s="17" customFormat="1">
      <c r="A727" s="123"/>
      <c r="B727" s="18"/>
      <c r="C727" s="1"/>
      <c r="D727" s="1"/>
      <c r="E727" s="1"/>
      <c r="F727" s="1"/>
      <c r="G727" s="1"/>
    </row>
    <row r="728" spans="1:7" s="17" customFormat="1">
      <c r="A728" s="123"/>
      <c r="B728" s="18"/>
      <c r="C728" s="1"/>
      <c r="D728" s="1"/>
      <c r="E728" s="1"/>
      <c r="F728" s="1"/>
      <c r="G728" s="1"/>
    </row>
    <row r="729" spans="1:7" s="17" customFormat="1">
      <c r="A729" s="123"/>
      <c r="B729" s="18"/>
      <c r="C729" s="1"/>
      <c r="D729" s="1"/>
      <c r="E729" s="1"/>
      <c r="F729" s="1"/>
      <c r="G729" s="1"/>
    </row>
    <row r="730" spans="1:7" s="17" customFormat="1">
      <c r="A730" s="123"/>
      <c r="B730" s="18"/>
      <c r="C730" s="1"/>
      <c r="D730" s="1"/>
      <c r="E730" s="1"/>
      <c r="F730" s="1"/>
      <c r="G730" s="1"/>
    </row>
    <row r="731" spans="1:7" s="17" customFormat="1">
      <c r="A731" s="123"/>
      <c r="B731" s="18"/>
      <c r="C731" s="1"/>
      <c r="D731" s="1"/>
      <c r="E731" s="1"/>
      <c r="F731" s="1"/>
      <c r="G731" s="1"/>
    </row>
    <row r="732" spans="1:7" s="17" customFormat="1">
      <c r="A732" s="123"/>
      <c r="B732" s="18"/>
      <c r="C732" s="1"/>
      <c r="D732" s="1"/>
      <c r="E732" s="1"/>
      <c r="F732" s="1"/>
      <c r="G732" s="1"/>
    </row>
    <row r="733" spans="1:7" s="17" customFormat="1">
      <c r="A733" s="123"/>
      <c r="B733" s="18"/>
      <c r="C733" s="1"/>
      <c r="D733" s="1"/>
      <c r="E733" s="1"/>
      <c r="F733" s="1"/>
      <c r="G733" s="1"/>
    </row>
    <row r="734" spans="1:7" s="17" customFormat="1">
      <c r="A734" s="123"/>
      <c r="B734" s="18"/>
      <c r="C734" s="1"/>
      <c r="D734" s="1"/>
      <c r="E734" s="1"/>
      <c r="F734" s="1"/>
      <c r="G734" s="1"/>
    </row>
    <row r="735" spans="1:7" s="17" customFormat="1">
      <c r="A735" s="123"/>
      <c r="B735" s="18"/>
      <c r="C735" s="1"/>
      <c r="D735" s="1"/>
      <c r="E735" s="1"/>
      <c r="F735" s="1"/>
      <c r="G735" s="1"/>
    </row>
    <row r="736" spans="1:7" s="17" customFormat="1">
      <c r="A736" s="123"/>
      <c r="B736" s="18"/>
      <c r="C736" s="1"/>
      <c r="D736" s="1"/>
      <c r="E736" s="1"/>
      <c r="F736" s="1"/>
      <c r="G736" s="1"/>
    </row>
    <row r="737" spans="1:7" s="17" customFormat="1">
      <c r="A737" s="123"/>
      <c r="B737" s="18"/>
      <c r="C737" s="1"/>
      <c r="D737" s="1"/>
      <c r="E737" s="1"/>
      <c r="F737" s="1"/>
      <c r="G737" s="1"/>
    </row>
    <row r="738" spans="1:7" s="17" customFormat="1">
      <c r="A738" s="123"/>
      <c r="B738" s="18"/>
      <c r="C738" s="1"/>
      <c r="D738" s="1"/>
      <c r="E738" s="1"/>
      <c r="F738" s="1"/>
      <c r="G738" s="1"/>
    </row>
    <row r="739" spans="1:7" s="17" customFormat="1">
      <c r="A739" s="123"/>
      <c r="B739" s="18"/>
      <c r="C739" s="1"/>
      <c r="D739" s="1"/>
      <c r="E739" s="1"/>
      <c r="F739" s="1"/>
      <c r="G739" s="1"/>
    </row>
    <row r="740" spans="1:7" s="17" customFormat="1">
      <c r="A740" s="123"/>
      <c r="B740" s="18"/>
      <c r="C740" s="1"/>
      <c r="D740" s="1"/>
      <c r="E740" s="1"/>
      <c r="F740" s="1"/>
      <c r="G740" s="1"/>
    </row>
    <row r="741" spans="1:7" s="17" customFormat="1">
      <c r="A741" s="123"/>
      <c r="B741" s="18"/>
      <c r="C741" s="1"/>
      <c r="D741" s="1"/>
      <c r="E741" s="1"/>
      <c r="F741" s="1"/>
      <c r="G741" s="1"/>
    </row>
    <row r="742" spans="1:7" s="17" customFormat="1">
      <c r="A742" s="123"/>
      <c r="B742" s="18"/>
      <c r="C742" s="1"/>
      <c r="D742" s="1"/>
      <c r="E742" s="1"/>
      <c r="F742" s="1"/>
      <c r="G742" s="1"/>
    </row>
    <row r="743" spans="1:7" s="17" customFormat="1">
      <c r="A743" s="123"/>
      <c r="B743" s="18"/>
      <c r="C743" s="1"/>
      <c r="D743" s="1"/>
      <c r="E743" s="1"/>
      <c r="F743" s="1"/>
      <c r="G743" s="1"/>
    </row>
    <row r="744" spans="1:7" s="17" customFormat="1">
      <c r="A744" s="123"/>
      <c r="B744" s="18"/>
      <c r="C744" s="1"/>
      <c r="D744" s="1"/>
      <c r="E744" s="1"/>
      <c r="F744" s="1"/>
      <c r="G744" s="1"/>
    </row>
    <row r="745" spans="1:7" s="17" customFormat="1">
      <c r="A745" s="123"/>
      <c r="B745" s="18"/>
      <c r="C745" s="1"/>
      <c r="D745" s="1"/>
      <c r="E745" s="1"/>
      <c r="F745" s="1"/>
      <c r="G745" s="1"/>
    </row>
    <row r="746" spans="1:7" s="17" customFormat="1">
      <c r="A746" s="123"/>
      <c r="B746" s="18"/>
      <c r="C746" s="1"/>
      <c r="D746" s="1"/>
      <c r="E746" s="1"/>
      <c r="F746" s="1"/>
      <c r="G746" s="1"/>
    </row>
    <row r="747" spans="1:7" s="17" customFormat="1">
      <c r="A747" s="123"/>
      <c r="B747" s="18"/>
      <c r="C747" s="1"/>
      <c r="D747" s="1"/>
      <c r="E747" s="1"/>
      <c r="F747" s="1"/>
      <c r="G747" s="1"/>
    </row>
    <row r="748" spans="1:7" s="17" customFormat="1">
      <c r="A748" s="123"/>
      <c r="B748" s="18"/>
      <c r="C748" s="1"/>
      <c r="D748" s="1"/>
      <c r="E748" s="1"/>
      <c r="F748" s="1"/>
      <c r="G748" s="1"/>
    </row>
    <row r="749" spans="1:7" s="17" customFormat="1">
      <c r="A749" s="123"/>
      <c r="B749" s="18"/>
      <c r="C749" s="1"/>
      <c r="D749" s="1"/>
      <c r="E749" s="1"/>
      <c r="F749" s="1"/>
      <c r="G749" s="1"/>
    </row>
    <row r="750" spans="1:7" s="17" customFormat="1">
      <c r="A750" s="123"/>
      <c r="B750" s="18"/>
      <c r="C750" s="1"/>
      <c r="D750" s="1"/>
      <c r="E750" s="1"/>
      <c r="F750" s="1"/>
      <c r="G750" s="1"/>
    </row>
    <row r="751" spans="1:7" s="17" customFormat="1">
      <c r="A751" s="123"/>
      <c r="B751" s="18"/>
      <c r="C751" s="1"/>
      <c r="D751" s="1"/>
      <c r="E751" s="1"/>
      <c r="F751" s="1"/>
      <c r="G751" s="1"/>
    </row>
    <row r="752" spans="1:7" s="17" customFormat="1">
      <c r="A752" s="123"/>
      <c r="B752" s="18"/>
      <c r="C752" s="1"/>
      <c r="D752" s="1"/>
      <c r="E752" s="1"/>
      <c r="F752" s="1"/>
      <c r="G752" s="1"/>
    </row>
    <row r="753" spans="1:7" s="17" customFormat="1">
      <c r="A753" s="123"/>
      <c r="B753" s="18"/>
      <c r="C753" s="1"/>
      <c r="D753" s="1"/>
      <c r="E753" s="1"/>
      <c r="F753" s="1"/>
      <c r="G753" s="1"/>
    </row>
    <row r="754" spans="1:7" s="17" customFormat="1">
      <c r="A754" s="123"/>
      <c r="B754" s="18"/>
      <c r="C754" s="1"/>
      <c r="D754" s="1"/>
      <c r="E754" s="1"/>
      <c r="F754" s="1"/>
      <c r="G754" s="1"/>
    </row>
    <row r="755" spans="1:7" s="17" customFormat="1">
      <c r="A755" s="123"/>
      <c r="B755" s="18"/>
      <c r="C755" s="1"/>
      <c r="D755" s="1"/>
      <c r="E755" s="1"/>
      <c r="F755" s="1"/>
      <c r="G755" s="1"/>
    </row>
    <row r="756" spans="1:7" s="17" customFormat="1">
      <c r="A756" s="123"/>
      <c r="B756" s="18"/>
      <c r="C756" s="1"/>
      <c r="D756" s="1"/>
      <c r="E756" s="1"/>
      <c r="F756" s="1"/>
      <c r="G756" s="1"/>
    </row>
    <row r="757" spans="1:7" s="17" customFormat="1">
      <c r="A757" s="123"/>
      <c r="B757" s="18"/>
      <c r="C757" s="1"/>
      <c r="D757" s="1"/>
      <c r="E757" s="1"/>
      <c r="F757" s="1"/>
      <c r="G757" s="1"/>
    </row>
    <row r="758" spans="1:7" s="17" customFormat="1">
      <c r="A758" s="123"/>
      <c r="B758" s="18"/>
      <c r="C758" s="1"/>
      <c r="D758" s="1"/>
      <c r="E758" s="1"/>
      <c r="F758" s="1"/>
      <c r="G758" s="1"/>
    </row>
    <row r="759" spans="1:7" s="17" customFormat="1">
      <c r="A759" s="123"/>
      <c r="B759" s="18"/>
      <c r="C759" s="1"/>
      <c r="D759" s="1"/>
      <c r="E759" s="1"/>
      <c r="F759" s="1"/>
      <c r="G759" s="1"/>
    </row>
    <row r="760" spans="1:7" s="17" customFormat="1">
      <c r="A760" s="123"/>
      <c r="B760" s="18"/>
      <c r="C760" s="1"/>
      <c r="D760" s="1"/>
      <c r="E760" s="1"/>
      <c r="F760" s="1"/>
      <c r="G760" s="1"/>
    </row>
    <row r="761" spans="1:7" s="17" customFormat="1">
      <c r="A761" s="123"/>
      <c r="B761" s="18"/>
      <c r="C761" s="1"/>
      <c r="D761" s="1"/>
      <c r="E761" s="1"/>
      <c r="F761" s="1"/>
      <c r="G761" s="1"/>
    </row>
    <row r="762" spans="1:7" s="17" customFormat="1">
      <c r="A762" s="123"/>
      <c r="B762" s="18"/>
      <c r="C762" s="1"/>
      <c r="D762" s="1"/>
      <c r="E762" s="1"/>
      <c r="F762" s="1"/>
      <c r="G762" s="1"/>
    </row>
    <row r="763" spans="1:7" s="17" customFormat="1">
      <c r="A763" s="123"/>
      <c r="B763" s="18"/>
      <c r="C763" s="1"/>
      <c r="D763" s="1"/>
      <c r="E763" s="1"/>
      <c r="F763" s="1"/>
      <c r="G763" s="1"/>
    </row>
    <row r="764" spans="1:7" s="17" customFormat="1">
      <c r="A764" s="123"/>
      <c r="B764" s="18"/>
      <c r="C764" s="1"/>
      <c r="D764" s="1"/>
      <c r="E764" s="1"/>
      <c r="F764" s="1"/>
      <c r="G764" s="1"/>
    </row>
    <row r="765" spans="1:7" s="17" customFormat="1">
      <c r="A765" s="123"/>
      <c r="B765" s="18"/>
      <c r="C765" s="1"/>
      <c r="D765" s="1"/>
      <c r="E765" s="1"/>
      <c r="F765" s="1"/>
      <c r="G765" s="1"/>
    </row>
    <row r="766" spans="1:7" s="17" customFormat="1">
      <c r="A766" s="123"/>
      <c r="B766" s="18"/>
      <c r="C766" s="1"/>
      <c r="D766" s="1"/>
      <c r="E766" s="1"/>
      <c r="F766" s="1"/>
      <c r="G766" s="1"/>
    </row>
    <row r="767" spans="1:7" s="17" customFormat="1">
      <c r="A767" s="123"/>
      <c r="B767" s="18"/>
      <c r="C767" s="1"/>
      <c r="D767" s="1"/>
      <c r="E767" s="1"/>
      <c r="F767" s="1"/>
      <c r="G767" s="1"/>
    </row>
    <row r="768" spans="1:7" s="17" customFormat="1">
      <c r="A768" s="123"/>
      <c r="B768" s="18"/>
      <c r="C768" s="1"/>
      <c r="D768" s="1"/>
      <c r="E768" s="1"/>
      <c r="F768" s="1"/>
      <c r="G768" s="1"/>
    </row>
    <row r="769" spans="1:7" s="17" customFormat="1">
      <c r="A769" s="123"/>
      <c r="B769" s="18"/>
      <c r="C769" s="1"/>
      <c r="D769" s="1"/>
      <c r="E769" s="1"/>
      <c r="F769" s="1"/>
      <c r="G769" s="1"/>
    </row>
    <row r="770" spans="1:7" s="17" customFormat="1">
      <c r="A770" s="123"/>
      <c r="B770" s="18"/>
      <c r="C770" s="1"/>
      <c r="D770" s="1"/>
      <c r="E770" s="1"/>
      <c r="F770" s="1"/>
      <c r="G770" s="1"/>
    </row>
    <row r="771" spans="1:7" s="17" customFormat="1">
      <c r="A771" s="123"/>
      <c r="B771" s="18"/>
      <c r="C771" s="1"/>
      <c r="D771" s="1"/>
      <c r="E771" s="1"/>
      <c r="F771" s="1"/>
      <c r="G771" s="1"/>
    </row>
    <row r="772" spans="1:7" s="17" customFormat="1">
      <c r="A772" s="123"/>
      <c r="B772" s="18"/>
      <c r="C772" s="1"/>
      <c r="D772" s="1"/>
      <c r="E772" s="1"/>
      <c r="F772" s="1"/>
      <c r="G772" s="1"/>
    </row>
    <row r="773" spans="1:7" s="17" customFormat="1">
      <c r="A773" s="123"/>
      <c r="B773" s="18"/>
      <c r="C773" s="1"/>
      <c r="D773" s="1"/>
      <c r="E773" s="1"/>
      <c r="F773" s="1"/>
      <c r="G773" s="1"/>
    </row>
    <row r="774" spans="1:7" s="17" customFormat="1">
      <c r="A774" s="123"/>
      <c r="B774" s="18"/>
      <c r="C774" s="1"/>
      <c r="D774" s="1"/>
      <c r="E774" s="1"/>
      <c r="F774" s="1"/>
      <c r="G774" s="1"/>
    </row>
    <row r="775" spans="1:7" s="17" customFormat="1">
      <c r="A775" s="123"/>
      <c r="B775" s="18"/>
      <c r="C775" s="1"/>
      <c r="D775" s="1"/>
      <c r="E775" s="1"/>
      <c r="F775" s="1"/>
      <c r="G775" s="1"/>
    </row>
    <row r="776" spans="1:7" s="17" customFormat="1">
      <c r="A776" s="123"/>
      <c r="B776" s="18"/>
      <c r="C776" s="1"/>
      <c r="D776" s="1"/>
      <c r="E776" s="1"/>
      <c r="F776" s="1"/>
      <c r="G776" s="1"/>
    </row>
    <row r="777" spans="1:7" s="17" customFormat="1">
      <c r="A777" s="123"/>
      <c r="B777" s="18"/>
      <c r="C777" s="1"/>
      <c r="D777" s="1"/>
      <c r="E777" s="1"/>
      <c r="F777" s="1"/>
      <c r="G777" s="1"/>
    </row>
    <row r="778" spans="1:7" s="17" customFormat="1">
      <c r="A778" s="123"/>
      <c r="B778" s="18"/>
      <c r="C778" s="1"/>
      <c r="D778" s="1"/>
      <c r="E778" s="1"/>
      <c r="F778" s="1"/>
      <c r="G778" s="1"/>
    </row>
    <row r="779" spans="1:7" s="17" customFormat="1">
      <c r="A779" s="123"/>
      <c r="B779" s="18"/>
      <c r="C779" s="1"/>
      <c r="D779" s="1"/>
      <c r="E779" s="1"/>
      <c r="F779" s="1"/>
      <c r="G779" s="1"/>
    </row>
    <row r="780" spans="1:7" s="17" customFormat="1">
      <c r="A780" s="123"/>
      <c r="B780" s="18"/>
      <c r="C780" s="1"/>
      <c r="D780" s="1"/>
      <c r="E780" s="1"/>
      <c r="F780" s="1"/>
      <c r="G780" s="1"/>
    </row>
    <row r="781" spans="1:7" s="17" customFormat="1">
      <c r="A781" s="123"/>
      <c r="B781" s="18"/>
      <c r="C781" s="1"/>
      <c r="D781" s="1"/>
      <c r="E781" s="1"/>
      <c r="F781" s="1"/>
      <c r="G781" s="1"/>
    </row>
    <row r="782" spans="1:7" s="17" customFormat="1">
      <c r="A782" s="123"/>
      <c r="B782" s="18"/>
      <c r="C782" s="1"/>
      <c r="D782" s="1"/>
      <c r="E782" s="1"/>
      <c r="F782" s="1"/>
      <c r="G782" s="1"/>
    </row>
    <row r="783" spans="1:7" s="17" customFormat="1">
      <c r="A783" s="123"/>
      <c r="B783" s="18"/>
      <c r="C783" s="1"/>
      <c r="D783" s="1"/>
      <c r="E783" s="1"/>
      <c r="F783" s="1"/>
      <c r="G783" s="1"/>
    </row>
    <row r="784" spans="1:7" s="17" customFormat="1">
      <c r="A784" s="123"/>
      <c r="B784" s="18"/>
      <c r="C784" s="1"/>
      <c r="D784" s="1"/>
      <c r="E784" s="1"/>
      <c r="F784" s="1"/>
      <c r="G784" s="1"/>
    </row>
    <row r="785" spans="1:7" s="17" customFormat="1">
      <c r="A785" s="123"/>
      <c r="B785" s="18"/>
      <c r="C785" s="1"/>
      <c r="D785" s="1"/>
      <c r="E785" s="1"/>
      <c r="F785" s="1"/>
      <c r="G785" s="1"/>
    </row>
    <row r="786" spans="1:7" s="17" customFormat="1">
      <c r="A786" s="123"/>
      <c r="B786" s="18"/>
      <c r="C786" s="1"/>
      <c r="D786" s="1"/>
      <c r="E786" s="1"/>
      <c r="F786" s="1"/>
      <c r="G786" s="1"/>
    </row>
    <row r="787" spans="1:7" s="17" customFormat="1">
      <c r="A787" s="123"/>
      <c r="B787" s="18"/>
      <c r="C787" s="1"/>
      <c r="D787" s="1"/>
      <c r="E787" s="1"/>
      <c r="F787" s="1"/>
      <c r="G787" s="1"/>
    </row>
    <row r="788" spans="1:7" s="17" customFormat="1">
      <c r="A788" s="123"/>
      <c r="B788" s="18"/>
      <c r="C788" s="1"/>
      <c r="D788" s="1"/>
      <c r="E788" s="1"/>
      <c r="F788" s="1"/>
      <c r="G788" s="1"/>
    </row>
    <row r="789" spans="1:7" s="17" customFormat="1">
      <c r="A789" s="123"/>
      <c r="B789" s="18"/>
      <c r="C789" s="1"/>
      <c r="D789" s="1"/>
      <c r="E789" s="1"/>
      <c r="F789" s="1"/>
      <c r="G789" s="1"/>
    </row>
    <row r="790" spans="1:7" s="17" customFormat="1">
      <c r="A790" s="123"/>
      <c r="B790" s="18"/>
      <c r="C790" s="1"/>
      <c r="D790" s="1"/>
      <c r="E790" s="1"/>
      <c r="F790" s="1"/>
      <c r="G790" s="1"/>
    </row>
    <row r="791" spans="1:7" s="17" customFormat="1">
      <c r="A791" s="123"/>
      <c r="B791" s="18"/>
      <c r="C791" s="1"/>
      <c r="D791" s="1"/>
      <c r="E791" s="1"/>
      <c r="F791" s="1"/>
      <c r="G791" s="1"/>
    </row>
    <row r="792" spans="1:7" s="17" customFormat="1">
      <c r="A792" s="123"/>
      <c r="B792" s="18"/>
      <c r="C792" s="1"/>
      <c r="D792" s="1"/>
      <c r="E792" s="1"/>
      <c r="F792" s="1"/>
      <c r="G792" s="1"/>
    </row>
    <row r="793" spans="1:7" s="17" customFormat="1">
      <c r="A793" s="123"/>
      <c r="B793" s="18"/>
      <c r="C793" s="1"/>
      <c r="D793" s="1"/>
      <c r="E793" s="1"/>
      <c r="F793" s="1"/>
      <c r="G793" s="1"/>
    </row>
    <row r="794" spans="1:7" s="17" customFormat="1">
      <c r="A794" s="123"/>
      <c r="B794" s="18"/>
      <c r="C794" s="1"/>
      <c r="D794" s="1"/>
      <c r="E794" s="1"/>
      <c r="F794" s="1"/>
      <c r="G794" s="1"/>
    </row>
    <row r="795" spans="1:7" s="17" customFormat="1">
      <c r="A795" s="123"/>
      <c r="B795" s="18"/>
      <c r="C795" s="1"/>
      <c r="D795" s="1"/>
      <c r="E795" s="1"/>
      <c r="F795" s="1"/>
      <c r="G795" s="1"/>
    </row>
    <row r="796" spans="1:7" s="17" customFormat="1">
      <c r="A796" s="123"/>
      <c r="B796" s="18"/>
      <c r="C796" s="1"/>
      <c r="D796" s="1"/>
      <c r="E796" s="1"/>
      <c r="F796" s="1"/>
      <c r="G796" s="1"/>
    </row>
    <row r="797" spans="1:7" s="17" customFormat="1">
      <c r="A797" s="123"/>
      <c r="B797" s="18"/>
      <c r="C797" s="1"/>
      <c r="D797" s="1"/>
      <c r="E797" s="1"/>
      <c r="F797" s="1"/>
      <c r="G797" s="1"/>
    </row>
    <row r="798" spans="1:7" s="17" customFormat="1">
      <c r="A798" s="123"/>
      <c r="B798" s="18"/>
      <c r="C798" s="1"/>
      <c r="D798" s="1"/>
      <c r="E798" s="1"/>
      <c r="F798" s="1"/>
      <c r="G798" s="1"/>
    </row>
    <row r="799" spans="1:7" s="17" customFormat="1">
      <c r="A799" s="123"/>
      <c r="B799" s="18"/>
      <c r="C799" s="1"/>
      <c r="D799" s="1"/>
      <c r="E799" s="1"/>
      <c r="F799" s="1"/>
      <c r="G799" s="1"/>
    </row>
    <row r="800" spans="1:7" s="17" customFormat="1">
      <c r="A800" s="123"/>
      <c r="B800" s="18"/>
      <c r="C800" s="1"/>
      <c r="D800" s="1"/>
      <c r="E800" s="1"/>
      <c r="F800" s="1"/>
      <c r="G800" s="1"/>
    </row>
    <row r="801" spans="1:7" s="17" customFormat="1">
      <c r="A801" s="123"/>
      <c r="B801" s="18"/>
      <c r="C801" s="1"/>
      <c r="D801" s="1"/>
      <c r="E801" s="1"/>
      <c r="F801" s="1"/>
      <c r="G801" s="1"/>
    </row>
    <row r="802" spans="1:7" s="17" customFormat="1">
      <c r="A802" s="123"/>
      <c r="B802" s="18"/>
      <c r="C802" s="1"/>
      <c r="D802" s="1"/>
      <c r="E802" s="1"/>
      <c r="F802" s="1"/>
      <c r="G802" s="1"/>
    </row>
    <row r="803" spans="1:7" s="17" customFormat="1">
      <c r="A803" s="123"/>
      <c r="B803" s="18"/>
      <c r="C803" s="1"/>
      <c r="D803" s="1"/>
      <c r="E803" s="1"/>
      <c r="F803" s="1"/>
      <c r="G803" s="1"/>
    </row>
    <row r="804" spans="1:7" s="17" customFormat="1">
      <c r="A804" s="123"/>
      <c r="B804" s="18"/>
      <c r="C804" s="1"/>
      <c r="D804" s="1"/>
      <c r="E804" s="1"/>
      <c r="F804" s="1"/>
      <c r="G804" s="1"/>
    </row>
    <row r="805" spans="1:7" s="17" customFormat="1">
      <c r="A805" s="123"/>
      <c r="B805" s="18"/>
      <c r="C805" s="1"/>
      <c r="D805" s="1"/>
      <c r="E805" s="1"/>
      <c r="F805" s="1"/>
      <c r="G805" s="1"/>
    </row>
    <row r="806" spans="1:7" s="17" customFormat="1">
      <c r="A806" s="123"/>
      <c r="B806" s="18"/>
      <c r="C806" s="1"/>
      <c r="D806" s="1"/>
      <c r="E806" s="1"/>
      <c r="F806" s="1"/>
      <c r="G806" s="1"/>
    </row>
    <row r="807" spans="1:7" s="17" customFormat="1">
      <c r="A807" s="123"/>
      <c r="B807" s="18"/>
      <c r="C807" s="1"/>
      <c r="D807" s="1"/>
      <c r="E807" s="1"/>
      <c r="F807" s="1"/>
      <c r="G807" s="1"/>
    </row>
    <row r="808" spans="1:7" s="17" customFormat="1">
      <c r="A808" s="123"/>
      <c r="B808" s="18"/>
      <c r="C808" s="1"/>
      <c r="D808" s="1"/>
      <c r="E808" s="1"/>
      <c r="F808" s="1"/>
      <c r="G808" s="1"/>
    </row>
    <row r="809" spans="1:7" s="17" customFormat="1">
      <c r="A809" s="123"/>
      <c r="B809" s="18"/>
      <c r="C809" s="1"/>
      <c r="D809" s="1"/>
      <c r="E809" s="1"/>
      <c r="F809" s="1"/>
      <c r="G809" s="1"/>
    </row>
    <row r="810" spans="1:7" s="17" customFormat="1">
      <c r="A810" s="123"/>
      <c r="B810" s="18"/>
      <c r="C810" s="1"/>
      <c r="D810" s="1"/>
      <c r="E810" s="1"/>
      <c r="F810" s="1"/>
      <c r="G810" s="1"/>
    </row>
    <row r="811" spans="1:7" s="17" customFormat="1">
      <c r="A811" s="123"/>
      <c r="B811" s="18"/>
      <c r="C811" s="1"/>
      <c r="D811" s="1"/>
      <c r="E811" s="1"/>
      <c r="F811" s="1"/>
      <c r="G811" s="1"/>
    </row>
    <row r="812" spans="1:7" s="17" customFormat="1">
      <c r="A812" s="123"/>
      <c r="B812" s="18"/>
      <c r="C812" s="1"/>
      <c r="D812" s="1"/>
      <c r="E812" s="1"/>
      <c r="F812" s="1"/>
      <c r="G812" s="1"/>
    </row>
    <row r="813" spans="1:7" s="17" customFormat="1">
      <c r="A813" s="123"/>
      <c r="B813" s="18"/>
      <c r="C813" s="1"/>
      <c r="D813" s="1"/>
      <c r="E813" s="1"/>
      <c r="F813" s="1"/>
      <c r="G813" s="1"/>
    </row>
    <row r="814" spans="1:7" s="17" customFormat="1">
      <c r="A814" s="123"/>
      <c r="B814" s="18"/>
      <c r="C814" s="1"/>
      <c r="D814" s="1"/>
      <c r="E814" s="1"/>
      <c r="F814" s="1"/>
      <c r="G814" s="1"/>
    </row>
    <row r="815" spans="1:7" s="17" customFormat="1">
      <c r="A815" s="123"/>
      <c r="B815" s="18"/>
      <c r="C815" s="1"/>
      <c r="D815" s="1"/>
      <c r="E815" s="1"/>
      <c r="F815" s="1"/>
      <c r="G815" s="1"/>
    </row>
    <row r="816" spans="1:7" s="17" customFormat="1">
      <c r="A816" s="123"/>
      <c r="B816" s="18"/>
      <c r="C816" s="1"/>
      <c r="D816" s="1"/>
      <c r="E816" s="1"/>
      <c r="F816" s="1"/>
      <c r="G816" s="1"/>
    </row>
    <row r="817" spans="1:7" s="17" customFormat="1">
      <c r="A817" s="123"/>
      <c r="B817" s="18"/>
      <c r="C817" s="1"/>
      <c r="D817" s="1"/>
      <c r="E817" s="1"/>
      <c r="F817" s="1"/>
      <c r="G817" s="1"/>
    </row>
    <row r="818" spans="1:7" s="17" customFormat="1">
      <c r="A818" s="123"/>
      <c r="B818" s="18"/>
      <c r="C818" s="1"/>
      <c r="D818" s="1"/>
      <c r="E818" s="1"/>
      <c r="F818" s="1"/>
      <c r="G818" s="1"/>
    </row>
    <row r="819" spans="1:7" s="17" customFormat="1">
      <c r="A819" s="123"/>
      <c r="B819" s="18"/>
      <c r="C819" s="1"/>
      <c r="D819" s="1"/>
      <c r="E819" s="1"/>
      <c r="F819" s="1"/>
      <c r="G819" s="1"/>
    </row>
    <row r="820" spans="1:7" s="17" customFormat="1">
      <c r="A820" s="123"/>
      <c r="B820" s="18"/>
      <c r="C820" s="1"/>
      <c r="D820" s="1"/>
      <c r="E820" s="1"/>
      <c r="F820" s="1"/>
      <c r="G820" s="1"/>
    </row>
    <row r="821" spans="1:7" s="17" customFormat="1">
      <c r="A821" s="123"/>
      <c r="B821" s="18"/>
      <c r="C821" s="1"/>
      <c r="D821" s="1"/>
      <c r="E821" s="1"/>
      <c r="F821" s="1"/>
      <c r="G821" s="1"/>
    </row>
    <row r="822" spans="1:7" s="17" customFormat="1">
      <c r="A822" s="123"/>
      <c r="B822" s="18"/>
      <c r="C822" s="1"/>
      <c r="D822" s="1"/>
      <c r="E822" s="1"/>
      <c r="F822" s="1"/>
      <c r="G822" s="1"/>
    </row>
    <row r="823" spans="1:7" s="17" customFormat="1">
      <c r="A823" s="123"/>
      <c r="B823" s="18"/>
      <c r="C823" s="1"/>
      <c r="D823" s="1"/>
      <c r="E823" s="1"/>
      <c r="F823" s="1"/>
      <c r="G823" s="1"/>
    </row>
    <row r="824" spans="1:7" s="17" customFormat="1">
      <c r="A824" s="123"/>
      <c r="B824" s="18"/>
      <c r="C824" s="1"/>
      <c r="D824" s="1"/>
      <c r="E824" s="1"/>
      <c r="F824" s="1"/>
      <c r="G824" s="1"/>
    </row>
    <row r="825" spans="1:7" s="17" customFormat="1">
      <c r="A825" s="123"/>
      <c r="B825" s="18"/>
      <c r="C825" s="1"/>
      <c r="D825" s="1"/>
      <c r="E825" s="1"/>
      <c r="F825" s="1"/>
      <c r="G825" s="1"/>
    </row>
    <row r="826" spans="1:7" s="17" customFormat="1">
      <c r="A826" s="123"/>
      <c r="B826" s="18"/>
      <c r="C826" s="1"/>
      <c r="D826" s="1"/>
      <c r="E826" s="1"/>
      <c r="F826" s="1"/>
      <c r="G826" s="1"/>
    </row>
    <row r="827" spans="1:7" s="17" customFormat="1">
      <c r="A827" s="123"/>
      <c r="B827" s="18"/>
      <c r="C827" s="1"/>
      <c r="D827" s="1"/>
      <c r="E827" s="1"/>
      <c r="F827" s="1"/>
      <c r="G827" s="1"/>
    </row>
    <row r="828" spans="1:7" s="17" customFormat="1">
      <c r="A828" s="123"/>
      <c r="B828" s="18"/>
      <c r="C828" s="1"/>
      <c r="D828" s="1"/>
      <c r="E828" s="1"/>
      <c r="F828" s="1"/>
      <c r="G828" s="1"/>
    </row>
    <row r="829" spans="1:7" s="17" customFormat="1">
      <c r="A829" s="123"/>
      <c r="B829" s="18"/>
      <c r="C829" s="1"/>
      <c r="D829" s="1"/>
      <c r="E829" s="1"/>
      <c r="F829" s="1"/>
      <c r="G829" s="1"/>
    </row>
    <row r="830" spans="1:7" s="17" customFormat="1">
      <c r="A830" s="123"/>
      <c r="B830" s="18"/>
      <c r="C830" s="1"/>
      <c r="D830" s="1"/>
      <c r="E830" s="1"/>
      <c r="F830" s="1"/>
      <c r="G830" s="1"/>
    </row>
    <row r="831" spans="1:7" s="17" customFormat="1">
      <c r="A831" s="123"/>
      <c r="B831" s="18"/>
      <c r="C831" s="1"/>
      <c r="D831" s="1"/>
      <c r="E831" s="1"/>
      <c r="F831" s="1"/>
      <c r="G831" s="1"/>
    </row>
    <row r="832" spans="1:7" s="17" customFormat="1">
      <c r="A832" s="123"/>
      <c r="B832" s="18"/>
      <c r="C832" s="1"/>
      <c r="D832" s="1"/>
      <c r="E832" s="1"/>
      <c r="F832" s="1"/>
      <c r="G832" s="1"/>
    </row>
    <row r="833" spans="1:7" s="17" customFormat="1">
      <c r="A833" s="123"/>
      <c r="B833" s="18"/>
      <c r="C833" s="1"/>
      <c r="D833" s="1"/>
      <c r="E833" s="1"/>
      <c r="F833" s="1"/>
      <c r="G833" s="1"/>
    </row>
    <row r="834" spans="1:7" s="17" customFormat="1">
      <c r="A834" s="123"/>
      <c r="B834" s="18"/>
      <c r="C834" s="1"/>
      <c r="D834" s="1"/>
      <c r="E834" s="1"/>
      <c r="F834" s="1"/>
      <c r="G834" s="1"/>
    </row>
    <row r="835" spans="1:7" s="17" customFormat="1">
      <c r="A835" s="123"/>
      <c r="B835" s="18"/>
      <c r="C835" s="1"/>
      <c r="D835" s="1"/>
      <c r="E835" s="1"/>
      <c r="F835" s="1"/>
      <c r="G835" s="1"/>
    </row>
    <row r="836" spans="1:7" s="17" customFormat="1">
      <c r="A836" s="123"/>
      <c r="B836" s="18"/>
      <c r="C836" s="1"/>
      <c r="D836" s="1"/>
      <c r="E836" s="1"/>
      <c r="F836" s="1"/>
      <c r="G836" s="1"/>
    </row>
    <row r="837" spans="1:7" s="17" customFormat="1">
      <c r="A837" s="123"/>
      <c r="B837" s="18"/>
      <c r="C837" s="1"/>
      <c r="D837" s="1"/>
      <c r="E837" s="1"/>
      <c r="F837" s="1"/>
      <c r="G837" s="1"/>
    </row>
    <row r="838" spans="1:7" s="17" customFormat="1">
      <c r="A838" s="123"/>
      <c r="B838" s="18"/>
      <c r="C838" s="1"/>
      <c r="D838" s="1"/>
      <c r="E838" s="1"/>
      <c r="F838" s="1"/>
      <c r="G838" s="1"/>
    </row>
    <row r="839" spans="1:7" s="17" customFormat="1">
      <c r="A839" s="123"/>
      <c r="B839" s="18"/>
      <c r="C839" s="1"/>
      <c r="D839" s="1"/>
      <c r="E839" s="1"/>
      <c r="F839" s="1"/>
      <c r="G839" s="1"/>
    </row>
    <row r="840" spans="1:7" s="17" customFormat="1">
      <c r="A840" s="123"/>
      <c r="B840" s="18"/>
      <c r="C840" s="1"/>
      <c r="D840" s="1"/>
      <c r="E840" s="1"/>
      <c r="F840" s="1"/>
      <c r="G840" s="1"/>
    </row>
    <row r="841" spans="1:7" s="17" customFormat="1">
      <c r="A841" s="123"/>
      <c r="B841" s="18"/>
      <c r="C841" s="1"/>
      <c r="D841" s="1"/>
      <c r="E841" s="1"/>
      <c r="F841" s="1"/>
      <c r="G841" s="1"/>
    </row>
    <row r="842" spans="1:7" s="17" customFormat="1">
      <c r="A842" s="123"/>
      <c r="B842" s="18"/>
      <c r="C842" s="1"/>
      <c r="D842" s="1"/>
      <c r="E842" s="1"/>
      <c r="F842" s="1"/>
      <c r="G842" s="1"/>
    </row>
    <row r="843" spans="1:7" s="17" customFormat="1">
      <c r="A843" s="123"/>
      <c r="B843" s="18"/>
      <c r="C843" s="1"/>
      <c r="D843" s="1"/>
      <c r="E843" s="1"/>
      <c r="F843" s="1"/>
      <c r="G843" s="1"/>
    </row>
    <row r="844" spans="1:7" s="17" customFormat="1">
      <c r="A844" s="123"/>
      <c r="B844" s="18"/>
      <c r="C844" s="1"/>
      <c r="D844" s="1"/>
      <c r="E844" s="1"/>
      <c r="F844" s="1"/>
      <c r="G844" s="1"/>
    </row>
    <row r="845" spans="1:7" s="17" customFormat="1">
      <c r="A845" s="123"/>
      <c r="B845" s="18"/>
      <c r="C845" s="1"/>
      <c r="D845" s="1"/>
      <c r="E845" s="1"/>
      <c r="F845" s="1"/>
      <c r="G845" s="1"/>
    </row>
    <row r="846" spans="1:7" s="17" customFormat="1">
      <c r="A846" s="123"/>
      <c r="B846" s="18"/>
      <c r="C846" s="1"/>
      <c r="D846" s="1"/>
      <c r="E846" s="1"/>
      <c r="F846" s="1"/>
      <c r="G846" s="1"/>
    </row>
    <row r="847" spans="1:7" s="17" customFormat="1">
      <c r="A847" s="123"/>
      <c r="B847" s="18"/>
      <c r="C847" s="1"/>
      <c r="D847" s="1"/>
      <c r="E847" s="1"/>
      <c r="F847" s="1"/>
      <c r="G847" s="1"/>
    </row>
    <row r="848" spans="1:7" s="17" customFormat="1">
      <c r="A848" s="123"/>
      <c r="B848" s="18"/>
      <c r="C848" s="1"/>
      <c r="D848" s="1"/>
      <c r="E848" s="1"/>
      <c r="F848" s="1"/>
      <c r="G848" s="1"/>
    </row>
    <row r="849" spans="1:7" s="17" customFormat="1">
      <c r="A849" s="123"/>
      <c r="B849" s="18"/>
      <c r="C849" s="1"/>
      <c r="D849" s="1"/>
      <c r="E849" s="1"/>
      <c r="F849" s="1"/>
      <c r="G849" s="1"/>
    </row>
    <row r="850" spans="1:7" s="17" customFormat="1">
      <c r="A850" s="123"/>
      <c r="B850" s="18"/>
      <c r="C850" s="1"/>
      <c r="D850" s="1"/>
      <c r="E850" s="1"/>
      <c r="F850" s="1"/>
      <c r="G850" s="1"/>
    </row>
    <row r="851" spans="1:7" s="17" customFormat="1">
      <c r="A851" s="123"/>
      <c r="B851" s="18"/>
      <c r="C851" s="1"/>
      <c r="D851" s="1"/>
      <c r="E851" s="1"/>
      <c r="F851" s="1"/>
      <c r="G851" s="1"/>
    </row>
    <row r="852" spans="1:7" s="17" customFormat="1">
      <c r="A852" s="123"/>
      <c r="B852" s="18"/>
      <c r="C852" s="1"/>
      <c r="D852" s="1"/>
      <c r="E852" s="1"/>
      <c r="F852" s="1"/>
      <c r="G852" s="1"/>
    </row>
    <row r="853" spans="1:7" s="17" customFormat="1">
      <c r="A853" s="123"/>
      <c r="B853" s="18"/>
      <c r="C853" s="1"/>
      <c r="D853" s="1"/>
      <c r="E853" s="1"/>
      <c r="F853" s="1"/>
      <c r="G853" s="1"/>
    </row>
    <row r="854" spans="1:7" s="17" customFormat="1">
      <c r="A854" s="123"/>
      <c r="B854" s="18"/>
      <c r="C854" s="1"/>
      <c r="D854" s="1"/>
      <c r="E854" s="1"/>
      <c r="F854" s="1"/>
      <c r="G854" s="1"/>
    </row>
    <row r="855" spans="1:7" s="17" customFormat="1">
      <c r="A855" s="123"/>
      <c r="B855" s="18"/>
      <c r="C855" s="1"/>
      <c r="D855" s="1"/>
      <c r="E855" s="1"/>
      <c r="F855" s="1"/>
      <c r="G855" s="1"/>
    </row>
    <row r="856" spans="1:7" s="17" customFormat="1">
      <c r="A856" s="123"/>
      <c r="B856" s="18"/>
      <c r="C856" s="1"/>
      <c r="D856" s="1"/>
      <c r="E856" s="1"/>
      <c r="F856" s="1"/>
      <c r="G856" s="1"/>
    </row>
    <row r="857" spans="1:7" s="17" customFormat="1">
      <c r="A857" s="123"/>
      <c r="B857" s="18"/>
      <c r="C857" s="1"/>
      <c r="D857" s="1"/>
      <c r="E857" s="1"/>
      <c r="F857" s="1"/>
      <c r="G857" s="1"/>
    </row>
    <row r="858" spans="1:7" s="17" customFormat="1">
      <c r="A858" s="123"/>
      <c r="B858" s="18"/>
      <c r="C858" s="1"/>
      <c r="D858" s="1"/>
      <c r="E858" s="1"/>
      <c r="F858" s="1"/>
      <c r="G858" s="1"/>
    </row>
    <row r="859" spans="1:7" s="17" customFormat="1">
      <c r="A859" s="123"/>
      <c r="B859" s="18"/>
      <c r="C859" s="1"/>
      <c r="D859" s="1"/>
      <c r="E859" s="1"/>
      <c r="F859" s="1"/>
      <c r="G859" s="1"/>
    </row>
    <row r="860" spans="1:7" s="17" customFormat="1">
      <c r="A860" s="123"/>
      <c r="B860" s="18"/>
      <c r="C860" s="1"/>
      <c r="D860" s="1"/>
      <c r="E860" s="1"/>
      <c r="F860" s="1"/>
      <c r="G860" s="1"/>
    </row>
    <row r="861" spans="1:7" s="17" customFormat="1">
      <c r="A861" s="123"/>
      <c r="B861" s="18"/>
      <c r="C861" s="1"/>
      <c r="D861" s="1"/>
      <c r="E861" s="1"/>
      <c r="F861" s="1"/>
      <c r="G861" s="1"/>
    </row>
    <row r="862" spans="1:7" s="17" customFormat="1">
      <c r="A862" s="123"/>
      <c r="B862" s="18"/>
      <c r="C862" s="1"/>
      <c r="D862" s="1"/>
      <c r="E862" s="1"/>
      <c r="F862" s="1"/>
      <c r="G862" s="1"/>
    </row>
    <row r="863" spans="1:7" s="17" customFormat="1">
      <c r="A863" s="123"/>
      <c r="B863" s="18"/>
      <c r="C863" s="1"/>
      <c r="D863" s="1"/>
      <c r="E863" s="1"/>
      <c r="F863" s="1"/>
      <c r="G863" s="1"/>
    </row>
    <row r="864" spans="1:7" s="17" customFormat="1">
      <c r="A864" s="123"/>
      <c r="B864" s="18"/>
      <c r="C864" s="1"/>
      <c r="D864" s="1"/>
      <c r="E864" s="1"/>
      <c r="F864" s="1"/>
      <c r="G864" s="1"/>
    </row>
    <row r="865" spans="1:7" s="17" customFormat="1">
      <c r="A865" s="123"/>
      <c r="B865" s="18"/>
      <c r="C865" s="1"/>
      <c r="D865" s="1"/>
      <c r="E865" s="1"/>
      <c r="F865" s="1"/>
      <c r="G865" s="1"/>
    </row>
    <row r="866" spans="1:7" s="17" customFormat="1">
      <c r="A866" s="123"/>
      <c r="B866" s="18"/>
      <c r="C866" s="1"/>
      <c r="D866" s="1"/>
      <c r="E866" s="1"/>
      <c r="F866" s="1"/>
      <c r="G866" s="1"/>
    </row>
    <row r="867" spans="1:7" s="17" customFormat="1">
      <c r="A867" s="123"/>
      <c r="B867" s="18"/>
      <c r="C867" s="1"/>
      <c r="D867" s="1"/>
      <c r="E867" s="1"/>
      <c r="F867" s="1"/>
      <c r="G867" s="1"/>
    </row>
    <row r="868" spans="1:7" s="17" customFormat="1">
      <c r="A868" s="123"/>
      <c r="B868" s="18"/>
      <c r="C868" s="1"/>
      <c r="D868" s="1"/>
      <c r="E868" s="1"/>
      <c r="F868" s="1"/>
      <c r="G868" s="1"/>
    </row>
    <row r="869" spans="1:7" s="17" customFormat="1">
      <c r="A869" s="123"/>
      <c r="B869" s="18"/>
      <c r="C869" s="1"/>
      <c r="D869" s="1"/>
      <c r="E869" s="1"/>
      <c r="F869" s="1"/>
      <c r="G869" s="1"/>
    </row>
    <row r="870" spans="1:7" s="17" customFormat="1">
      <c r="A870" s="123"/>
      <c r="B870" s="18"/>
      <c r="C870" s="1"/>
      <c r="D870" s="1"/>
      <c r="E870" s="1"/>
      <c r="F870" s="1"/>
      <c r="G870" s="1"/>
    </row>
    <row r="871" spans="1:7" s="17" customFormat="1">
      <c r="A871" s="123"/>
      <c r="B871" s="18"/>
      <c r="C871" s="1"/>
      <c r="D871" s="1"/>
      <c r="E871" s="1"/>
      <c r="F871" s="1"/>
      <c r="G871" s="1"/>
    </row>
    <row r="872" spans="1:7" s="17" customFormat="1">
      <c r="A872" s="123"/>
      <c r="B872" s="18"/>
      <c r="C872" s="1"/>
      <c r="D872" s="1"/>
      <c r="E872" s="1"/>
      <c r="F872" s="1"/>
      <c r="G872" s="1"/>
    </row>
    <row r="873" spans="1:7" s="17" customFormat="1">
      <c r="A873" s="123"/>
      <c r="B873" s="18"/>
      <c r="C873" s="1"/>
      <c r="D873" s="1"/>
      <c r="E873" s="1"/>
      <c r="F873" s="1"/>
      <c r="G873" s="1"/>
    </row>
    <row r="874" spans="1:7" s="17" customFormat="1">
      <c r="A874" s="123"/>
      <c r="B874" s="18"/>
      <c r="C874" s="1"/>
      <c r="D874" s="1"/>
      <c r="E874" s="1"/>
      <c r="F874" s="1"/>
      <c r="G874" s="1"/>
    </row>
    <row r="875" spans="1:7" s="17" customFormat="1">
      <c r="A875" s="123"/>
      <c r="B875" s="18"/>
      <c r="C875" s="1"/>
      <c r="D875" s="1"/>
      <c r="E875" s="1"/>
      <c r="F875" s="1"/>
      <c r="G875" s="1"/>
    </row>
    <row r="876" spans="1:7" s="17" customFormat="1">
      <c r="A876" s="123"/>
      <c r="B876" s="18"/>
      <c r="C876" s="1"/>
      <c r="D876" s="1"/>
      <c r="E876" s="1"/>
      <c r="F876" s="1"/>
      <c r="G876" s="1"/>
    </row>
    <row r="877" spans="1:7" s="17" customFormat="1">
      <c r="A877" s="123"/>
      <c r="B877" s="18"/>
      <c r="C877" s="1"/>
      <c r="D877" s="1"/>
      <c r="E877" s="1"/>
      <c r="F877" s="1"/>
      <c r="G877" s="1"/>
    </row>
    <row r="878" spans="1:7" s="17" customFormat="1">
      <c r="A878" s="123"/>
      <c r="B878" s="18"/>
      <c r="C878" s="1"/>
      <c r="D878" s="1"/>
      <c r="E878" s="1"/>
      <c r="F878" s="1"/>
      <c r="G878" s="1"/>
    </row>
    <row r="879" spans="1:7" s="17" customFormat="1">
      <c r="A879" s="123"/>
      <c r="B879" s="18"/>
      <c r="C879" s="1"/>
      <c r="D879" s="1"/>
      <c r="E879" s="1"/>
      <c r="F879" s="1"/>
      <c r="G879" s="1"/>
    </row>
    <row r="880" spans="1:7" s="17" customFormat="1">
      <c r="A880" s="123"/>
      <c r="B880" s="18"/>
      <c r="C880" s="1"/>
      <c r="D880" s="1"/>
      <c r="E880" s="1"/>
      <c r="F880" s="1"/>
      <c r="G880" s="1"/>
    </row>
    <row r="881" spans="1:7" s="17" customFormat="1">
      <c r="A881" s="123"/>
      <c r="B881" s="18"/>
      <c r="C881" s="1"/>
      <c r="D881" s="1"/>
      <c r="E881" s="1"/>
      <c r="F881" s="1"/>
      <c r="G881" s="1"/>
    </row>
    <row r="882" spans="1:7" s="17" customFormat="1">
      <c r="A882" s="123"/>
      <c r="B882" s="18"/>
      <c r="C882" s="1"/>
      <c r="D882" s="1"/>
      <c r="E882" s="1"/>
      <c r="F882" s="1"/>
      <c r="G882" s="1"/>
    </row>
    <row r="883" spans="1:7" s="17" customFormat="1">
      <c r="A883" s="123"/>
      <c r="B883" s="18"/>
      <c r="C883" s="1"/>
      <c r="D883" s="1"/>
      <c r="E883" s="1"/>
      <c r="F883" s="1"/>
      <c r="G883" s="1"/>
    </row>
    <row r="884" spans="1:7" s="17" customFormat="1">
      <c r="A884" s="123"/>
      <c r="B884" s="18"/>
      <c r="C884" s="1"/>
      <c r="D884" s="1"/>
      <c r="E884" s="1"/>
      <c r="F884" s="1"/>
      <c r="G884" s="1"/>
    </row>
    <row r="885" spans="1:7" s="17" customFormat="1">
      <c r="A885" s="123"/>
      <c r="B885" s="18"/>
      <c r="C885" s="1"/>
      <c r="D885" s="1"/>
      <c r="E885" s="1"/>
      <c r="F885" s="1"/>
      <c r="G885" s="1"/>
    </row>
    <row r="886" spans="1:7" s="17" customFormat="1">
      <c r="A886" s="123"/>
      <c r="B886" s="18"/>
      <c r="C886" s="1"/>
      <c r="D886" s="1"/>
      <c r="E886" s="1"/>
      <c r="F886" s="1"/>
      <c r="G886" s="1"/>
    </row>
    <row r="887" spans="1:7" s="17" customFormat="1">
      <c r="A887" s="123"/>
      <c r="B887" s="18"/>
      <c r="C887" s="1"/>
      <c r="D887" s="1"/>
      <c r="E887" s="1"/>
      <c r="F887" s="1"/>
      <c r="G887" s="1"/>
    </row>
    <row r="888" spans="1:7" s="17" customFormat="1">
      <c r="A888" s="123"/>
      <c r="B888" s="18"/>
      <c r="C888" s="1"/>
      <c r="D888" s="1"/>
      <c r="E888" s="1"/>
      <c r="F888" s="1"/>
      <c r="G888" s="1"/>
    </row>
    <row r="889" spans="1:7" s="17" customFormat="1">
      <c r="A889" s="123"/>
      <c r="B889" s="18"/>
      <c r="C889" s="1"/>
      <c r="D889" s="1"/>
      <c r="E889" s="1"/>
      <c r="F889" s="1"/>
      <c r="G889" s="1"/>
    </row>
    <row r="890" spans="1:7" s="17" customFormat="1">
      <c r="A890" s="123"/>
      <c r="B890" s="18"/>
      <c r="C890" s="1"/>
      <c r="D890" s="1"/>
      <c r="E890" s="1"/>
      <c r="F890" s="1"/>
      <c r="G890" s="1"/>
    </row>
    <row r="891" spans="1:7" s="17" customFormat="1">
      <c r="A891" s="123"/>
      <c r="B891" s="18"/>
      <c r="C891" s="1"/>
      <c r="D891" s="1"/>
      <c r="E891" s="1"/>
      <c r="F891" s="1"/>
      <c r="G891" s="1"/>
    </row>
    <row r="892" spans="1:7" s="17" customFormat="1">
      <c r="A892" s="123"/>
      <c r="B892" s="18"/>
      <c r="C892" s="1"/>
      <c r="D892" s="1"/>
      <c r="E892" s="1"/>
      <c r="F892" s="1"/>
      <c r="G892" s="1"/>
    </row>
    <row r="893" spans="1:7" s="17" customFormat="1">
      <c r="A893" s="123"/>
      <c r="B893" s="18"/>
      <c r="C893" s="1"/>
      <c r="D893" s="1"/>
      <c r="E893" s="1"/>
      <c r="F893" s="1"/>
      <c r="G893" s="1"/>
    </row>
    <row r="894" spans="1:7" s="17" customFormat="1">
      <c r="A894" s="123"/>
      <c r="B894" s="18"/>
      <c r="C894" s="1"/>
      <c r="D894" s="1"/>
      <c r="E894" s="1"/>
      <c r="F894" s="1"/>
      <c r="G894" s="1"/>
    </row>
    <row r="895" spans="1:7" s="17" customFormat="1">
      <c r="A895" s="123"/>
      <c r="B895" s="18"/>
      <c r="C895" s="1"/>
      <c r="D895" s="1"/>
      <c r="E895" s="1"/>
      <c r="F895" s="1"/>
      <c r="G895" s="1"/>
    </row>
    <row r="896" spans="1:7" s="17" customFormat="1">
      <c r="A896" s="123"/>
      <c r="B896" s="18"/>
      <c r="C896" s="1"/>
      <c r="D896" s="1"/>
      <c r="E896" s="1"/>
      <c r="F896" s="1"/>
      <c r="G896" s="1"/>
    </row>
    <row r="897" spans="1:7" s="17" customFormat="1">
      <c r="A897" s="123"/>
      <c r="B897" s="18"/>
      <c r="C897" s="1"/>
      <c r="D897" s="1"/>
      <c r="E897" s="1"/>
      <c r="F897" s="1"/>
      <c r="G897" s="1"/>
    </row>
    <row r="898" spans="1:7" s="17" customFormat="1">
      <c r="A898" s="123"/>
      <c r="B898" s="18"/>
      <c r="C898" s="1"/>
      <c r="D898" s="1"/>
      <c r="E898" s="1"/>
      <c r="F898" s="1"/>
      <c r="G898" s="1"/>
    </row>
    <row r="899" spans="1:7" s="17" customFormat="1">
      <c r="A899" s="123"/>
      <c r="B899" s="18"/>
      <c r="C899" s="1"/>
      <c r="D899" s="1"/>
      <c r="E899" s="1"/>
      <c r="F899" s="1"/>
      <c r="G899" s="1"/>
    </row>
    <row r="900" spans="1:7" s="17" customFormat="1">
      <c r="A900" s="123"/>
      <c r="B900" s="18"/>
      <c r="C900" s="1"/>
      <c r="D900" s="1"/>
      <c r="E900" s="1"/>
      <c r="F900" s="1"/>
      <c r="G900" s="1"/>
    </row>
    <row r="901" spans="1:7" s="17" customFormat="1">
      <c r="A901" s="123"/>
      <c r="B901" s="18"/>
      <c r="C901" s="1"/>
      <c r="D901" s="1"/>
      <c r="E901" s="1"/>
      <c r="F901" s="1"/>
      <c r="G901" s="1"/>
    </row>
    <row r="902" spans="1:7" s="17" customFormat="1">
      <c r="A902" s="123"/>
      <c r="B902" s="18"/>
      <c r="C902" s="1"/>
      <c r="D902" s="1"/>
      <c r="E902" s="1"/>
      <c r="F902" s="1"/>
      <c r="G902" s="1"/>
    </row>
    <row r="903" spans="1:7" s="17" customFormat="1">
      <c r="A903" s="123"/>
      <c r="B903" s="18"/>
      <c r="C903" s="1"/>
      <c r="D903" s="1"/>
      <c r="E903" s="1"/>
      <c r="F903" s="1"/>
      <c r="G903" s="1"/>
    </row>
    <row r="904" spans="1:7" s="17" customFormat="1">
      <c r="A904" s="123"/>
      <c r="B904" s="18"/>
      <c r="C904" s="1"/>
      <c r="D904" s="1"/>
      <c r="E904" s="1"/>
      <c r="F904" s="1"/>
      <c r="G904" s="1"/>
    </row>
    <row r="905" spans="1:7" s="17" customFormat="1">
      <c r="A905" s="123"/>
      <c r="B905" s="18"/>
      <c r="C905" s="1"/>
      <c r="D905" s="1"/>
      <c r="E905" s="1"/>
      <c r="F905" s="1"/>
      <c r="G905" s="1"/>
    </row>
    <row r="906" spans="1:7" s="17" customFormat="1">
      <c r="A906" s="123"/>
      <c r="B906" s="18"/>
      <c r="C906" s="1"/>
      <c r="D906" s="1"/>
      <c r="E906" s="1"/>
      <c r="F906" s="1"/>
      <c r="G906" s="1"/>
    </row>
    <row r="907" spans="1:7" s="17" customFormat="1">
      <c r="A907" s="123"/>
      <c r="B907" s="18"/>
      <c r="C907" s="1"/>
      <c r="D907" s="1"/>
      <c r="E907" s="1"/>
      <c r="F907" s="1"/>
      <c r="G907" s="1"/>
    </row>
    <row r="908" spans="1:7" s="17" customFormat="1">
      <c r="A908" s="123"/>
      <c r="B908" s="18"/>
      <c r="C908" s="1"/>
      <c r="D908" s="1"/>
      <c r="E908" s="1"/>
      <c r="F908" s="1"/>
      <c r="G908" s="1"/>
    </row>
    <row r="909" spans="1:7" s="17" customFormat="1">
      <c r="A909" s="123"/>
      <c r="B909" s="18"/>
      <c r="C909" s="1"/>
      <c r="D909" s="1"/>
      <c r="E909" s="1"/>
      <c r="F909" s="1"/>
      <c r="G909" s="1"/>
    </row>
    <row r="910" spans="1:7" s="17" customFormat="1">
      <c r="A910" s="123"/>
      <c r="B910" s="18"/>
      <c r="C910" s="1"/>
      <c r="D910" s="1"/>
      <c r="E910" s="1"/>
      <c r="F910" s="1"/>
      <c r="G910" s="1"/>
    </row>
    <row r="911" spans="1:7" s="17" customFormat="1">
      <c r="A911" s="123"/>
      <c r="B911" s="18"/>
      <c r="C911" s="1"/>
      <c r="D911" s="1"/>
      <c r="E911" s="1"/>
      <c r="F911" s="1"/>
      <c r="G911" s="1"/>
    </row>
    <row r="912" spans="1:7" s="17" customFormat="1">
      <c r="A912" s="123"/>
      <c r="B912" s="18"/>
      <c r="C912" s="1"/>
      <c r="D912" s="1"/>
      <c r="E912" s="1"/>
      <c r="F912" s="1"/>
      <c r="G912" s="1"/>
    </row>
    <row r="913" spans="1:7" s="17" customFormat="1">
      <c r="A913" s="123"/>
      <c r="B913" s="18"/>
      <c r="C913" s="1"/>
      <c r="D913" s="1"/>
      <c r="E913" s="1"/>
      <c r="F913" s="1"/>
      <c r="G913" s="1"/>
    </row>
    <row r="914" spans="1:7" s="17" customFormat="1">
      <c r="A914" s="123"/>
      <c r="B914" s="18"/>
      <c r="C914" s="1"/>
      <c r="D914" s="1"/>
      <c r="E914" s="1"/>
      <c r="F914" s="1"/>
      <c r="G914" s="1"/>
    </row>
    <row r="915" spans="1:7" s="17" customFormat="1">
      <c r="A915" s="123"/>
      <c r="B915" s="18"/>
      <c r="C915" s="1"/>
      <c r="D915" s="1"/>
      <c r="E915" s="1"/>
      <c r="F915" s="1"/>
      <c r="G915" s="1"/>
    </row>
    <row r="916" spans="1:7" s="17" customFormat="1">
      <c r="A916" s="123"/>
      <c r="B916" s="18"/>
      <c r="C916" s="1"/>
      <c r="D916" s="1"/>
      <c r="E916" s="1"/>
      <c r="F916" s="1"/>
      <c r="G916" s="1"/>
    </row>
    <row r="917" spans="1:7" s="17" customFormat="1">
      <c r="A917" s="123"/>
      <c r="B917" s="18"/>
      <c r="C917" s="1"/>
      <c r="D917" s="1"/>
      <c r="E917" s="1"/>
      <c r="F917" s="1"/>
      <c r="G917" s="1"/>
    </row>
    <row r="918" spans="1:7" s="17" customFormat="1">
      <c r="A918" s="123"/>
      <c r="B918" s="18"/>
      <c r="C918" s="1"/>
      <c r="D918" s="1"/>
      <c r="E918" s="1"/>
      <c r="F918" s="1"/>
      <c r="G918" s="1"/>
    </row>
    <row r="919" spans="1:7" s="17" customFormat="1">
      <c r="A919" s="123"/>
      <c r="B919" s="18"/>
      <c r="C919" s="1"/>
      <c r="D919" s="1"/>
      <c r="E919" s="1"/>
      <c r="F919" s="1"/>
      <c r="G919" s="1"/>
    </row>
    <row r="920" spans="1:7" s="17" customFormat="1">
      <c r="A920" s="123"/>
      <c r="B920" s="18"/>
      <c r="C920" s="1"/>
      <c r="D920" s="1"/>
      <c r="E920" s="1"/>
      <c r="F920" s="1"/>
      <c r="G920" s="1"/>
    </row>
    <row r="921" spans="1:7" s="17" customFormat="1">
      <c r="A921" s="123"/>
      <c r="B921" s="18"/>
      <c r="C921" s="1"/>
      <c r="D921" s="1"/>
      <c r="E921" s="1"/>
      <c r="F921" s="1"/>
      <c r="G921" s="1"/>
    </row>
    <row r="922" spans="1:7" s="17" customFormat="1">
      <c r="A922" s="123"/>
      <c r="B922" s="18"/>
      <c r="C922" s="1"/>
      <c r="D922" s="1"/>
      <c r="E922" s="1"/>
      <c r="F922" s="1"/>
      <c r="G922" s="1"/>
    </row>
    <row r="923" spans="1:7" s="17" customFormat="1">
      <c r="A923" s="123"/>
      <c r="B923" s="18"/>
      <c r="C923" s="1"/>
      <c r="D923" s="1"/>
      <c r="E923" s="1"/>
      <c r="F923" s="1"/>
      <c r="G923" s="1"/>
    </row>
    <row r="924" spans="1:7" s="17" customFormat="1">
      <c r="A924" s="123"/>
      <c r="B924" s="18"/>
      <c r="C924" s="1"/>
      <c r="D924" s="1"/>
      <c r="E924" s="1"/>
      <c r="F924" s="1"/>
      <c r="G924" s="1"/>
    </row>
    <row r="925" spans="1:7" s="17" customFormat="1">
      <c r="A925" s="123"/>
      <c r="B925" s="18"/>
      <c r="C925" s="1"/>
      <c r="D925" s="1"/>
      <c r="E925" s="1"/>
      <c r="F925" s="1"/>
      <c r="G925" s="1"/>
    </row>
    <row r="926" spans="1:7" s="17" customFormat="1">
      <c r="A926" s="123"/>
      <c r="B926" s="18"/>
      <c r="C926" s="1"/>
      <c r="D926" s="1"/>
      <c r="E926" s="1"/>
      <c r="F926" s="1"/>
      <c r="G926" s="1"/>
    </row>
    <row r="927" spans="1:7" s="17" customFormat="1">
      <c r="A927" s="123"/>
      <c r="B927" s="18"/>
      <c r="C927" s="1"/>
      <c r="D927" s="1"/>
      <c r="E927" s="1"/>
      <c r="F927" s="1"/>
      <c r="G927" s="1"/>
    </row>
    <row r="928" spans="1:7" s="17" customFormat="1">
      <c r="A928" s="123"/>
      <c r="B928" s="18"/>
      <c r="C928" s="1"/>
      <c r="D928" s="1"/>
      <c r="E928" s="1"/>
      <c r="F928" s="1"/>
      <c r="G928" s="1"/>
    </row>
    <row r="929" spans="1:7" s="17" customFormat="1">
      <c r="A929" s="123"/>
      <c r="B929" s="18"/>
      <c r="C929" s="1"/>
      <c r="D929" s="1"/>
      <c r="E929" s="1"/>
      <c r="F929" s="1"/>
      <c r="G929" s="1"/>
    </row>
    <row r="930" spans="1:7" s="17" customFormat="1">
      <c r="A930" s="123"/>
      <c r="B930" s="18"/>
      <c r="C930" s="1"/>
      <c r="D930" s="1"/>
      <c r="E930" s="1"/>
      <c r="F930" s="1"/>
      <c r="G930" s="1"/>
    </row>
    <row r="931" spans="1:7" s="17" customFormat="1">
      <c r="A931" s="123"/>
      <c r="B931" s="18"/>
      <c r="C931" s="1"/>
      <c r="D931" s="1"/>
      <c r="E931" s="1"/>
      <c r="F931" s="1"/>
      <c r="G931" s="1"/>
    </row>
    <row r="932" spans="1:7" s="17" customFormat="1">
      <c r="A932" s="123"/>
      <c r="B932" s="18"/>
      <c r="C932" s="1"/>
      <c r="D932" s="1"/>
      <c r="E932" s="1"/>
      <c r="F932" s="1"/>
      <c r="G932" s="1"/>
    </row>
    <row r="933" spans="1:7" s="17" customFormat="1">
      <c r="A933" s="123"/>
      <c r="B933" s="18"/>
      <c r="C933" s="1"/>
      <c r="D933" s="1"/>
      <c r="E933" s="1"/>
      <c r="F933" s="1"/>
      <c r="G933" s="1"/>
    </row>
    <row r="934" spans="1:7" s="17" customFormat="1">
      <c r="A934" s="123"/>
      <c r="B934" s="18"/>
      <c r="C934" s="1"/>
      <c r="D934" s="1"/>
      <c r="E934" s="1"/>
      <c r="F934" s="1"/>
      <c r="G934" s="1"/>
    </row>
    <row r="935" spans="1:7" s="17" customFormat="1">
      <c r="A935" s="123"/>
      <c r="B935" s="18"/>
      <c r="C935" s="1"/>
      <c r="D935" s="1"/>
      <c r="E935" s="1"/>
      <c r="F935" s="1"/>
      <c r="G935" s="1"/>
    </row>
    <row r="936" spans="1:7" s="17" customFormat="1">
      <c r="A936" s="123"/>
      <c r="B936" s="18"/>
      <c r="C936" s="1"/>
      <c r="D936" s="1"/>
      <c r="E936" s="1"/>
      <c r="F936" s="1"/>
      <c r="G936" s="1"/>
    </row>
    <row r="937" spans="1:7" s="17" customFormat="1">
      <c r="A937" s="123"/>
      <c r="B937" s="18"/>
      <c r="C937" s="1"/>
      <c r="D937" s="1"/>
      <c r="E937" s="1"/>
      <c r="F937" s="1"/>
      <c r="G937" s="1"/>
    </row>
    <row r="938" spans="1:7" s="17" customFormat="1">
      <c r="A938" s="123"/>
      <c r="B938" s="18"/>
      <c r="C938" s="1"/>
      <c r="D938" s="1"/>
      <c r="E938" s="1"/>
      <c r="F938" s="1"/>
      <c r="G938" s="1"/>
    </row>
    <row r="939" spans="1:7" s="17" customFormat="1">
      <c r="A939" s="123"/>
      <c r="B939" s="18"/>
      <c r="C939" s="1"/>
      <c r="D939" s="1"/>
      <c r="E939" s="1"/>
      <c r="F939" s="1"/>
      <c r="G939" s="1"/>
    </row>
    <row r="940" spans="1:7" s="17" customFormat="1">
      <c r="A940" s="123"/>
      <c r="B940" s="18"/>
      <c r="C940" s="1"/>
      <c r="D940" s="1"/>
      <c r="E940" s="1"/>
      <c r="F940" s="1"/>
      <c r="G940" s="1"/>
    </row>
    <row r="941" spans="1:7" s="17" customFormat="1">
      <c r="A941" s="123"/>
      <c r="B941" s="18"/>
      <c r="C941" s="1"/>
      <c r="D941" s="1"/>
      <c r="E941" s="1"/>
      <c r="F941" s="1"/>
      <c r="G941" s="1"/>
    </row>
    <row r="942" spans="1:7" s="17" customFormat="1">
      <c r="A942" s="123"/>
      <c r="B942" s="18"/>
      <c r="C942" s="1"/>
      <c r="D942" s="1"/>
      <c r="E942" s="1"/>
      <c r="F942" s="1"/>
      <c r="G942" s="1"/>
    </row>
    <row r="943" spans="1:7" s="17" customFormat="1">
      <c r="A943" s="123"/>
      <c r="B943" s="18"/>
      <c r="C943" s="1"/>
      <c r="D943" s="1"/>
      <c r="E943" s="1"/>
      <c r="F943" s="1"/>
      <c r="G943" s="1"/>
    </row>
    <row r="944" spans="1:7" s="17" customFormat="1">
      <c r="A944" s="123"/>
      <c r="B944" s="18"/>
      <c r="C944" s="1"/>
      <c r="D944" s="1"/>
      <c r="E944" s="1"/>
      <c r="F944" s="1"/>
      <c r="G944" s="1"/>
    </row>
    <row r="945" spans="1:7" s="17" customFormat="1">
      <c r="A945" s="123"/>
      <c r="B945" s="18"/>
      <c r="C945" s="1"/>
      <c r="D945" s="1"/>
      <c r="E945" s="1"/>
      <c r="F945" s="1"/>
      <c r="G945" s="1"/>
    </row>
    <row r="946" spans="1:7" s="17" customFormat="1">
      <c r="A946" s="123"/>
      <c r="B946" s="18"/>
      <c r="C946" s="1"/>
      <c r="D946" s="1"/>
      <c r="E946" s="1"/>
      <c r="F946" s="1"/>
      <c r="G946" s="1"/>
    </row>
    <row r="947" spans="1:7" s="17" customFormat="1">
      <c r="A947" s="123"/>
      <c r="B947" s="18"/>
      <c r="C947" s="1"/>
      <c r="D947" s="1"/>
      <c r="E947" s="1"/>
      <c r="F947" s="1"/>
      <c r="G947" s="1"/>
    </row>
    <row r="948" spans="1:7" s="17" customFormat="1">
      <c r="A948" s="123"/>
      <c r="B948" s="18"/>
      <c r="C948" s="1"/>
      <c r="D948" s="1"/>
      <c r="E948" s="1"/>
      <c r="F948" s="1"/>
      <c r="G948" s="1"/>
    </row>
    <row r="949" spans="1:7" s="17" customFormat="1">
      <c r="A949" s="123"/>
      <c r="B949" s="18"/>
      <c r="C949" s="1"/>
      <c r="D949" s="1"/>
      <c r="E949" s="1"/>
      <c r="F949" s="1"/>
      <c r="G949" s="1"/>
    </row>
    <row r="950" spans="1:7" s="17" customFormat="1">
      <c r="A950" s="123"/>
      <c r="B950" s="18"/>
      <c r="C950" s="1"/>
      <c r="D950" s="1"/>
      <c r="E950" s="1"/>
      <c r="F950" s="1"/>
      <c r="G950" s="1"/>
    </row>
    <row r="951" spans="1:7" s="17" customFormat="1">
      <c r="A951" s="123"/>
      <c r="B951" s="18"/>
      <c r="C951" s="1"/>
      <c r="D951" s="1"/>
      <c r="E951" s="1"/>
      <c r="F951" s="1"/>
      <c r="G951" s="1"/>
    </row>
    <row r="952" spans="1:7" s="17" customFormat="1">
      <c r="A952" s="123"/>
      <c r="B952" s="18"/>
      <c r="C952" s="1"/>
      <c r="D952" s="1"/>
      <c r="E952" s="1"/>
      <c r="F952" s="1"/>
      <c r="G952" s="1"/>
    </row>
    <row r="953" spans="1:7" s="17" customFormat="1">
      <c r="A953" s="123"/>
      <c r="B953" s="18"/>
      <c r="C953" s="1"/>
      <c r="D953" s="1"/>
      <c r="E953" s="1"/>
      <c r="F953" s="1"/>
      <c r="G953" s="1"/>
    </row>
    <row r="954" spans="1:7" s="17" customFormat="1">
      <c r="A954" s="123"/>
      <c r="B954" s="18"/>
      <c r="C954" s="1"/>
      <c r="D954" s="1"/>
      <c r="E954" s="1"/>
      <c r="F954" s="1"/>
      <c r="G954" s="1"/>
    </row>
    <row r="955" spans="1:7" s="17" customFormat="1">
      <c r="A955" s="123"/>
      <c r="B955" s="18"/>
      <c r="C955" s="1"/>
      <c r="D955" s="1"/>
      <c r="E955" s="1"/>
      <c r="F955" s="1"/>
      <c r="G955" s="1"/>
    </row>
    <row r="956" spans="1:7" s="17" customFormat="1">
      <c r="A956" s="123"/>
      <c r="B956" s="18"/>
      <c r="C956" s="1"/>
      <c r="D956" s="1"/>
      <c r="E956" s="1"/>
      <c r="F956" s="1"/>
      <c r="G956" s="1"/>
    </row>
    <row r="957" spans="1:7" s="17" customFormat="1">
      <c r="A957" s="123"/>
      <c r="B957" s="18"/>
      <c r="C957" s="1"/>
      <c r="D957" s="1"/>
      <c r="E957" s="1"/>
      <c r="F957" s="1"/>
      <c r="G957" s="1"/>
    </row>
    <row r="958" spans="1:7" s="17" customFormat="1">
      <c r="A958" s="123"/>
      <c r="B958" s="18"/>
      <c r="C958" s="1"/>
      <c r="D958" s="1"/>
      <c r="E958" s="1"/>
      <c r="F958" s="1"/>
      <c r="G958" s="1"/>
    </row>
    <row r="959" spans="1:7" s="17" customFormat="1">
      <c r="A959" s="123"/>
      <c r="B959" s="18"/>
      <c r="C959" s="1"/>
      <c r="D959" s="1"/>
      <c r="E959" s="1"/>
      <c r="F959" s="1"/>
      <c r="G959" s="1"/>
    </row>
    <row r="960" spans="1:7" s="17" customFormat="1">
      <c r="A960" s="123"/>
      <c r="B960" s="18"/>
      <c r="C960" s="1"/>
      <c r="D960" s="1"/>
      <c r="E960" s="1"/>
      <c r="F960" s="1"/>
      <c r="G960" s="1"/>
    </row>
    <row r="961" spans="1:7" s="17" customFormat="1">
      <c r="A961" s="123"/>
      <c r="B961" s="18"/>
      <c r="C961" s="1"/>
      <c r="D961" s="1"/>
      <c r="E961" s="1"/>
      <c r="F961" s="1"/>
      <c r="G961" s="1"/>
    </row>
    <row r="962" spans="1:7" s="17" customFormat="1">
      <c r="A962" s="123"/>
      <c r="B962" s="18"/>
      <c r="C962" s="1"/>
      <c r="D962" s="1"/>
      <c r="E962" s="1"/>
      <c r="F962" s="1"/>
      <c r="G962" s="1"/>
    </row>
    <row r="963" spans="1:7" s="17" customFormat="1">
      <c r="A963" s="123"/>
      <c r="B963" s="18"/>
      <c r="C963" s="1"/>
      <c r="D963" s="1"/>
      <c r="E963" s="1"/>
      <c r="F963" s="1"/>
      <c r="G963" s="1"/>
    </row>
    <row r="964" spans="1:7" s="17" customFormat="1">
      <c r="A964" s="123"/>
      <c r="B964" s="18"/>
      <c r="C964" s="1"/>
      <c r="D964" s="1"/>
      <c r="E964" s="1"/>
      <c r="F964" s="1"/>
      <c r="G964" s="1"/>
    </row>
    <row r="965" spans="1:7" s="17" customFormat="1">
      <c r="A965" s="123"/>
      <c r="B965" s="18"/>
      <c r="C965" s="1"/>
      <c r="D965" s="1"/>
      <c r="E965" s="1"/>
      <c r="F965" s="1"/>
      <c r="G965" s="1"/>
    </row>
    <row r="966" spans="1:7" s="17" customFormat="1">
      <c r="A966" s="123"/>
      <c r="B966" s="18"/>
      <c r="C966" s="1"/>
      <c r="D966" s="1"/>
      <c r="E966" s="1"/>
      <c r="F966" s="1"/>
      <c r="G966" s="1"/>
    </row>
    <row r="967" spans="1:7" s="17" customFormat="1">
      <c r="A967" s="123"/>
      <c r="B967" s="18"/>
      <c r="C967" s="1"/>
      <c r="D967" s="1"/>
      <c r="E967" s="1"/>
      <c r="F967" s="1"/>
      <c r="G967" s="1"/>
    </row>
    <row r="968" spans="1:7" s="17" customFormat="1">
      <c r="A968" s="123"/>
      <c r="B968" s="18"/>
      <c r="C968" s="1"/>
      <c r="D968" s="1"/>
      <c r="E968" s="1"/>
      <c r="F968" s="1"/>
      <c r="G968" s="1"/>
    </row>
    <row r="969" spans="1:7" s="17" customFormat="1">
      <c r="A969" s="123"/>
      <c r="B969" s="18"/>
      <c r="C969" s="1"/>
      <c r="D969" s="1"/>
      <c r="E969" s="1"/>
      <c r="F969" s="1"/>
      <c r="G969" s="1"/>
    </row>
    <row r="970" spans="1:7" s="17" customFormat="1">
      <c r="A970" s="123"/>
      <c r="B970" s="18"/>
      <c r="C970" s="1"/>
      <c r="D970" s="1"/>
      <c r="E970" s="1"/>
      <c r="F970" s="1"/>
      <c r="G970" s="1"/>
    </row>
    <row r="971" spans="1:7" s="17" customFormat="1">
      <c r="A971" s="123"/>
      <c r="B971" s="18"/>
      <c r="C971" s="1"/>
      <c r="D971" s="1"/>
      <c r="E971" s="1"/>
      <c r="F971" s="1"/>
      <c r="G971" s="1"/>
    </row>
    <row r="972" spans="1:7" s="17" customFormat="1">
      <c r="A972" s="123"/>
      <c r="B972" s="18"/>
      <c r="C972" s="1"/>
      <c r="D972" s="1"/>
      <c r="E972" s="1"/>
      <c r="F972" s="1"/>
      <c r="G972" s="1"/>
    </row>
    <row r="973" spans="1:7" s="17" customFormat="1">
      <c r="A973" s="123"/>
      <c r="B973" s="18"/>
      <c r="C973" s="1"/>
      <c r="D973" s="1"/>
      <c r="E973" s="1"/>
      <c r="F973" s="1"/>
      <c r="G973" s="1"/>
    </row>
    <row r="974" spans="1:7" s="17" customFormat="1">
      <c r="A974" s="123"/>
      <c r="B974" s="18"/>
      <c r="C974" s="1"/>
      <c r="D974" s="1"/>
      <c r="E974" s="1"/>
      <c r="F974" s="1"/>
      <c r="G974" s="1"/>
    </row>
    <row r="975" spans="1:7" s="17" customFormat="1">
      <c r="A975" s="123"/>
      <c r="B975" s="18"/>
      <c r="C975" s="1"/>
      <c r="D975" s="1"/>
      <c r="E975" s="1"/>
      <c r="F975" s="1"/>
      <c r="G975" s="1"/>
    </row>
    <row r="976" spans="1:7" s="17" customFormat="1">
      <c r="A976" s="123"/>
      <c r="B976" s="18"/>
      <c r="C976" s="1"/>
      <c r="D976" s="1"/>
      <c r="E976" s="1"/>
      <c r="F976" s="1"/>
      <c r="G976" s="1"/>
    </row>
    <row r="977" spans="1:7" s="17" customFormat="1">
      <c r="A977" s="123"/>
      <c r="B977" s="18"/>
      <c r="C977" s="1"/>
      <c r="D977" s="1"/>
      <c r="E977" s="1"/>
      <c r="F977" s="1"/>
      <c r="G977" s="1"/>
    </row>
    <row r="978" spans="1:7" s="17" customFormat="1">
      <c r="A978" s="123"/>
      <c r="B978" s="18"/>
      <c r="C978" s="1"/>
      <c r="D978" s="1"/>
      <c r="E978" s="1"/>
      <c r="F978" s="1"/>
      <c r="G978" s="1"/>
    </row>
    <row r="979" spans="1:7" s="17" customFormat="1">
      <c r="A979" s="123"/>
      <c r="B979" s="18"/>
      <c r="C979" s="1"/>
      <c r="D979" s="1"/>
      <c r="E979" s="1"/>
      <c r="F979" s="1"/>
      <c r="G979" s="1"/>
    </row>
    <row r="980" spans="1:7" s="17" customFormat="1">
      <c r="A980" s="123"/>
      <c r="B980" s="18"/>
      <c r="C980" s="1"/>
      <c r="D980" s="1"/>
      <c r="E980" s="1"/>
      <c r="F980" s="1"/>
      <c r="G980" s="1"/>
    </row>
    <row r="981" spans="1:7" s="17" customFormat="1">
      <c r="A981" s="123"/>
      <c r="B981" s="18"/>
      <c r="C981" s="1"/>
      <c r="D981" s="1"/>
      <c r="E981" s="1"/>
      <c r="F981" s="1"/>
      <c r="G981" s="1"/>
    </row>
    <row r="982" spans="1:7" s="17" customFormat="1">
      <c r="A982" s="123"/>
      <c r="B982" s="18"/>
      <c r="C982" s="1"/>
      <c r="D982" s="1"/>
      <c r="E982" s="1"/>
      <c r="F982" s="1"/>
      <c r="G982" s="1"/>
    </row>
    <row r="983" spans="1:7" s="17" customFormat="1">
      <c r="A983" s="123"/>
      <c r="B983" s="18"/>
      <c r="C983" s="1"/>
      <c r="D983" s="1"/>
      <c r="E983" s="1"/>
      <c r="F983" s="1"/>
      <c r="G983" s="1"/>
    </row>
    <row r="984" spans="1:7" s="17" customFormat="1">
      <c r="A984" s="123"/>
      <c r="B984" s="18"/>
      <c r="C984" s="1"/>
      <c r="D984" s="1"/>
      <c r="E984" s="1"/>
      <c r="F984" s="1"/>
      <c r="G984" s="1"/>
    </row>
    <row r="985" spans="1:7" s="17" customFormat="1">
      <c r="A985" s="123"/>
      <c r="B985" s="18"/>
      <c r="C985" s="1"/>
      <c r="D985" s="1"/>
      <c r="E985" s="1"/>
      <c r="F985" s="1"/>
      <c r="G985" s="1"/>
    </row>
    <row r="986" spans="1:7" s="17" customFormat="1">
      <c r="A986" s="123"/>
      <c r="B986" s="18"/>
      <c r="C986" s="1"/>
      <c r="D986" s="1"/>
      <c r="E986" s="1"/>
      <c r="F986" s="1"/>
      <c r="G986" s="1"/>
    </row>
    <row r="987" spans="1:7" s="17" customFormat="1">
      <c r="A987" s="123"/>
      <c r="B987" s="18"/>
      <c r="C987" s="1"/>
      <c r="D987" s="1"/>
      <c r="E987" s="1"/>
      <c r="F987" s="1"/>
      <c r="G987" s="1"/>
    </row>
    <row r="988" spans="1:7" s="17" customFormat="1">
      <c r="A988" s="123"/>
      <c r="B988" s="18"/>
      <c r="C988" s="1"/>
      <c r="D988" s="1"/>
      <c r="E988" s="1"/>
      <c r="F988" s="1"/>
      <c r="G988" s="1"/>
    </row>
    <row r="989" spans="1:7" s="17" customFormat="1">
      <c r="A989" s="123"/>
      <c r="B989" s="18"/>
      <c r="C989" s="1"/>
      <c r="D989" s="1"/>
      <c r="E989" s="1"/>
      <c r="F989" s="1"/>
      <c r="G989" s="1"/>
    </row>
    <row r="990" spans="1:7" s="17" customFormat="1">
      <c r="A990" s="123"/>
      <c r="B990" s="18"/>
      <c r="C990" s="1"/>
      <c r="D990" s="1"/>
      <c r="E990" s="1"/>
      <c r="F990" s="1"/>
      <c r="G990" s="1"/>
    </row>
    <row r="991" spans="1:7" s="17" customFormat="1">
      <c r="A991" s="123"/>
      <c r="B991" s="18"/>
      <c r="C991" s="1"/>
      <c r="D991" s="1"/>
      <c r="E991" s="1"/>
      <c r="F991" s="1"/>
      <c r="G991" s="1"/>
    </row>
    <row r="992" spans="1:7" s="17" customFormat="1">
      <c r="A992" s="123"/>
      <c r="B992" s="18"/>
      <c r="C992" s="1"/>
      <c r="D992" s="1"/>
      <c r="E992" s="1"/>
      <c r="F992" s="1"/>
      <c r="G992" s="1"/>
    </row>
    <row r="993" spans="1:7" s="17" customFormat="1">
      <c r="A993" s="123"/>
      <c r="B993" s="18"/>
      <c r="C993" s="1"/>
      <c r="D993" s="1"/>
      <c r="E993" s="1"/>
      <c r="F993" s="1"/>
      <c r="G993" s="1"/>
    </row>
    <row r="994" spans="1:7" s="17" customFormat="1">
      <c r="A994" s="123"/>
      <c r="B994" s="18"/>
      <c r="C994" s="1"/>
      <c r="D994" s="1"/>
      <c r="E994" s="1"/>
      <c r="F994" s="1"/>
      <c r="G994" s="1"/>
    </row>
    <row r="995" spans="1:7" s="17" customFormat="1">
      <c r="A995" s="123"/>
      <c r="B995" s="18"/>
      <c r="C995" s="1"/>
      <c r="D995" s="1"/>
      <c r="E995" s="1"/>
      <c r="F995" s="1"/>
      <c r="G995" s="1"/>
    </row>
    <row r="996" spans="1:7" s="17" customFormat="1">
      <c r="A996" s="123"/>
      <c r="B996" s="18"/>
      <c r="C996" s="1"/>
      <c r="D996" s="1"/>
      <c r="E996" s="1"/>
      <c r="F996" s="1"/>
      <c r="G996" s="1"/>
    </row>
    <row r="997" spans="1:7" s="17" customFormat="1">
      <c r="A997" s="123"/>
      <c r="B997" s="18"/>
      <c r="C997" s="1"/>
      <c r="D997" s="1"/>
      <c r="E997" s="1"/>
      <c r="F997" s="1"/>
      <c r="G997" s="1"/>
    </row>
    <row r="998" spans="1:7" s="17" customFormat="1">
      <c r="A998" s="123"/>
      <c r="B998" s="18"/>
      <c r="C998" s="1"/>
      <c r="D998" s="1"/>
      <c r="E998" s="1"/>
      <c r="F998" s="1"/>
      <c r="G998" s="1"/>
    </row>
    <row r="999" spans="1:7" s="17" customFormat="1">
      <c r="A999" s="123"/>
      <c r="B999" s="18"/>
      <c r="C999" s="1"/>
      <c r="D999" s="1"/>
      <c r="E999" s="1"/>
      <c r="F999" s="1"/>
      <c r="G999" s="1"/>
    </row>
    <row r="1000" spans="1:7" s="17" customFormat="1">
      <c r="A1000" s="123"/>
      <c r="B1000" s="18"/>
      <c r="C1000" s="1"/>
      <c r="D1000" s="1"/>
      <c r="E1000" s="1"/>
      <c r="F1000" s="1"/>
      <c r="G1000" s="1"/>
    </row>
    <row r="1001" spans="1:7" s="17" customFormat="1">
      <c r="A1001" s="123"/>
      <c r="B1001" s="18"/>
      <c r="C1001" s="1"/>
      <c r="D1001" s="1"/>
      <c r="E1001" s="1"/>
      <c r="F1001" s="1"/>
      <c r="G1001" s="1"/>
    </row>
    <row r="1002" spans="1:7" s="17" customFormat="1">
      <c r="A1002" s="123"/>
      <c r="B1002" s="18"/>
      <c r="C1002" s="1"/>
      <c r="D1002" s="1"/>
      <c r="E1002" s="1"/>
      <c r="F1002" s="1"/>
      <c r="G1002" s="1"/>
    </row>
    <row r="1003" spans="1:7" s="17" customFormat="1">
      <c r="A1003" s="123"/>
      <c r="B1003" s="18"/>
      <c r="C1003" s="1"/>
      <c r="D1003" s="1"/>
      <c r="E1003" s="1"/>
      <c r="F1003" s="1"/>
      <c r="G1003" s="1"/>
    </row>
    <row r="1004" spans="1:7" s="17" customFormat="1">
      <c r="A1004" s="123"/>
      <c r="B1004" s="18"/>
      <c r="C1004" s="1"/>
      <c r="D1004" s="1"/>
      <c r="E1004" s="1"/>
      <c r="F1004" s="1"/>
      <c r="G1004" s="1"/>
    </row>
    <row r="1005" spans="1:7" s="17" customFormat="1">
      <c r="A1005" s="123"/>
      <c r="B1005" s="18"/>
      <c r="C1005" s="1"/>
      <c r="D1005" s="1"/>
      <c r="E1005" s="1"/>
      <c r="F1005" s="1"/>
      <c r="G1005" s="1"/>
    </row>
    <row r="1006" spans="1:7" s="17" customFormat="1">
      <c r="A1006" s="123"/>
      <c r="B1006" s="18"/>
      <c r="C1006" s="1"/>
      <c r="D1006" s="1"/>
      <c r="E1006" s="1"/>
      <c r="F1006" s="1"/>
      <c r="G1006" s="1"/>
    </row>
    <row r="1007" spans="1:7" s="17" customFormat="1">
      <c r="A1007" s="123"/>
      <c r="B1007" s="18"/>
      <c r="C1007" s="1"/>
      <c r="D1007" s="1"/>
      <c r="E1007" s="1"/>
      <c r="F1007" s="1"/>
      <c r="G1007" s="1"/>
    </row>
    <row r="1008" spans="1:7" s="17" customFormat="1">
      <c r="A1008" s="123"/>
      <c r="B1008" s="18"/>
      <c r="C1008" s="1"/>
      <c r="D1008" s="1"/>
      <c r="E1008" s="1"/>
      <c r="F1008" s="1"/>
      <c r="G1008" s="1"/>
    </row>
    <row r="1009" spans="1:7" s="17" customFormat="1">
      <c r="A1009" s="123"/>
      <c r="B1009" s="18"/>
      <c r="C1009" s="1"/>
      <c r="D1009" s="1"/>
      <c r="E1009" s="1"/>
      <c r="F1009" s="1"/>
      <c r="G1009" s="1"/>
    </row>
    <row r="1010" spans="1:7" s="17" customFormat="1">
      <c r="A1010" s="123"/>
      <c r="B1010" s="18"/>
      <c r="C1010" s="1"/>
      <c r="D1010" s="1"/>
      <c r="E1010" s="1"/>
      <c r="F1010" s="1"/>
      <c r="G1010" s="1"/>
    </row>
    <row r="1011" spans="1:7" s="17" customFormat="1">
      <c r="A1011" s="123"/>
      <c r="B1011" s="18"/>
      <c r="C1011" s="1"/>
      <c r="D1011" s="1"/>
      <c r="E1011" s="1"/>
      <c r="F1011" s="1"/>
      <c r="G1011" s="1"/>
    </row>
    <row r="1012" spans="1:7" s="17" customFormat="1">
      <c r="A1012" s="123"/>
      <c r="B1012" s="18"/>
      <c r="C1012" s="1"/>
      <c r="D1012" s="1"/>
      <c r="E1012" s="1"/>
      <c r="F1012" s="1"/>
      <c r="G1012" s="1"/>
    </row>
    <row r="1013" spans="1:7" s="17" customFormat="1">
      <c r="A1013" s="123"/>
      <c r="B1013" s="18"/>
      <c r="C1013" s="1"/>
      <c r="D1013" s="1"/>
      <c r="E1013" s="1"/>
      <c r="F1013" s="1"/>
      <c r="G1013" s="1"/>
    </row>
    <row r="1014" spans="1:7" s="17" customFormat="1">
      <c r="A1014" s="123"/>
      <c r="B1014" s="18"/>
      <c r="C1014" s="1"/>
      <c r="D1014" s="1"/>
      <c r="E1014" s="1"/>
      <c r="F1014" s="1"/>
      <c r="G1014" s="1"/>
    </row>
    <row r="1015" spans="1:7" s="17" customFormat="1">
      <c r="A1015" s="123"/>
      <c r="B1015" s="18"/>
      <c r="C1015" s="1"/>
      <c r="D1015" s="1"/>
      <c r="E1015" s="1"/>
      <c r="F1015" s="1"/>
      <c r="G1015" s="1"/>
    </row>
    <row r="1016" spans="1:7" s="17" customFormat="1">
      <c r="A1016" s="123"/>
      <c r="B1016" s="18"/>
      <c r="C1016" s="1"/>
      <c r="D1016" s="1"/>
      <c r="E1016" s="1"/>
      <c r="F1016" s="1"/>
      <c r="G1016" s="1"/>
    </row>
    <row r="1017" spans="1:7" s="17" customFormat="1">
      <c r="A1017" s="123"/>
      <c r="B1017" s="18"/>
      <c r="C1017" s="1"/>
      <c r="D1017" s="1"/>
      <c r="E1017" s="1"/>
      <c r="F1017" s="1"/>
      <c r="G1017" s="1"/>
    </row>
    <row r="1018" spans="1:7" s="17" customFormat="1">
      <c r="A1018" s="123"/>
      <c r="B1018" s="18"/>
      <c r="C1018" s="1"/>
      <c r="D1018" s="1"/>
      <c r="E1018" s="1"/>
      <c r="F1018" s="1"/>
      <c r="G1018" s="1"/>
    </row>
    <row r="1019" spans="1:7" s="17" customFormat="1">
      <c r="A1019" s="123"/>
      <c r="B1019" s="18"/>
      <c r="C1019" s="1"/>
      <c r="D1019" s="1"/>
      <c r="E1019" s="1"/>
      <c r="F1019" s="1"/>
      <c r="G1019" s="1"/>
    </row>
    <row r="1020" spans="1:7" s="17" customFormat="1">
      <c r="A1020" s="123"/>
      <c r="B1020" s="18"/>
      <c r="C1020" s="1"/>
      <c r="D1020" s="1"/>
      <c r="E1020" s="1"/>
      <c r="F1020" s="1"/>
      <c r="G1020" s="1"/>
    </row>
    <row r="1021" spans="1:7" s="17" customFormat="1">
      <c r="A1021" s="123"/>
      <c r="B1021" s="18"/>
      <c r="C1021" s="1"/>
      <c r="D1021" s="1"/>
      <c r="E1021" s="1"/>
      <c r="F1021" s="1"/>
      <c r="G1021" s="1"/>
    </row>
    <row r="1022" spans="1:7" s="17" customFormat="1">
      <c r="A1022" s="123"/>
      <c r="B1022" s="18"/>
      <c r="C1022" s="1"/>
      <c r="D1022" s="1"/>
      <c r="E1022" s="1"/>
      <c r="F1022" s="1"/>
      <c r="G1022" s="1"/>
    </row>
    <row r="1023" spans="1:7" s="17" customFormat="1">
      <c r="A1023" s="123"/>
      <c r="B1023" s="18"/>
      <c r="C1023" s="1"/>
      <c r="D1023" s="1"/>
      <c r="E1023" s="1"/>
      <c r="F1023" s="1"/>
      <c r="G1023" s="1"/>
    </row>
    <row r="1024" spans="1:7" s="17" customFormat="1">
      <c r="A1024" s="123"/>
      <c r="B1024" s="18"/>
      <c r="C1024" s="1"/>
      <c r="D1024" s="1"/>
      <c r="E1024" s="1"/>
      <c r="F1024" s="1"/>
      <c r="G1024" s="1"/>
    </row>
    <row r="1025" spans="1:7" s="17" customFormat="1">
      <c r="A1025" s="123"/>
      <c r="B1025" s="18"/>
      <c r="C1025" s="1"/>
      <c r="D1025" s="1"/>
      <c r="E1025" s="1"/>
      <c r="F1025" s="1"/>
      <c r="G1025" s="1"/>
    </row>
    <row r="1026" spans="1:7" s="17" customFormat="1">
      <c r="A1026" s="123"/>
      <c r="B1026" s="18"/>
      <c r="C1026" s="1"/>
      <c r="D1026" s="1"/>
      <c r="E1026" s="1"/>
      <c r="F1026" s="1"/>
      <c r="G1026" s="1"/>
    </row>
    <row r="1027" spans="1:7" s="17" customFormat="1">
      <c r="A1027" s="123"/>
      <c r="B1027" s="18"/>
      <c r="C1027" s="1"/>
      <c r="D1027" s="1"/>
      <c r="E1027" s="1"/>
      <c r="F1027" s="1"/>
      <c r="G1027" s="1"/>
    </row>
    <row r="1028" spans="1:7" s="17" customFormat="1">
      <c r="A1028" s="123"/>
      <c r="B1028" s="18"/>
      <c r="C1028" s="1"/>
      <c r="D1028" s="1"/>
      <c r="E1028" s="1"/>
      <c r="F1028" s="1"/>
      <c r="G1028" s="1"/>
    </row>
    <row r="1029" spans="1:7" s="17" customFormat="1">
      <c r="A1029" s="123"/>
      <c r="B1029" s="18"/>
      <c r="C1029" s="1"/>
      <c r="D1029" s="1"/>
      <c r="E1029" s="1"/>
      <c r="F1029" s="1"/>
      <c r="G1029" s="1"/>
    </row>
    <row r="1030" spans="1:7" s="17" customFormat="1">
      <c r="A1030" s="123"/>
      <c r="B1030" s="18"/>
      <c r="C1030" s="1"/>
      <c r="D1030" s="1"/>
      <c r="E1030" s="1"/>
      <c r="F1030" s="1"/>
      <c r="G1030" s="1"/>
    </row>
    <row r="1031" spans="1:7" s="17" customFormat="1">
      <c r="A1031" s="123"/>
      <c r="B1031" s="18"/>
      <c r="C1031" s="1"/>
      <c r="D1031" s="1"/>
      <c r="E1031" s="1"/>
      <c r="F1031" s="1"/>
      <c r="G1031" s="1"/>
    </row>
    <row r="1032" spans="1:7" s="17" customFormat="1">
      <c r="A1032" s="123"/>
      <c r="B1032" s="18"/>
      <c r="C1032" s="1"/>
      <c r="D1032" s="1"/>
      <c r="E1032" s="1"/>
      <c r="F1032" s="1"/>
      <c r="G1032" s="1"/>
    </row>
    <row r="1033" spans="1:7" s="17" customFormat="1">
      <c r="A1033" s="123"/>
      <c r="B1033" s="18"/>
      <c r="C1033" s="1"/>
      <c r="D1033" s="1"/>
      <c r="E1033" s="1"/>
      <c r="F1033" s="1"/>
      <c r="G1033" s="1"/>
    </row>
    <row r="1034" spans="1:7" s="17" customFormat="1">
      <c r="A1034" s="123"/>
      <c r="B1034" s="18"/>
      <c r="C1034" s="1"/>
      <c r="D1034" s="1"/>
      <c r="E1034" s="1"/>
      <c r="F1034" s="1"/>
      <c r="G1034" s="1"/>
    </row>
    <row r="1035" spans="1:7" s="17" customFormat="1">
      <c r="A1035" s="123"/>
      <c r="B1035" s="18"/>
      <c r="C1035" s="1"/>
      <c r="D1035" s="1"/>
      <c r="E1035" s="1"/>
      <c r="F1035" s="1"/>
      <c r="G1035" s="1"/>
    </row>
    <row r="1036" spans="1:7" s="17" customFormat="1">
      <c r="A1036" s="123"/>
      <c r="B1036" s="18"/>
      <c r="C1036" s="1"/>
      <c r="D1036" s="1"/>
      <c r="E1036" s="1"/>
      <c r="F1036" s="1"/>
      <c r="G1036" s="1"/>
    </row>
    <row r="1037" spans="1:7" s="17" customFormat="1">
      <c r="A1037" s="123"/>
      <c r="B1037" s="18"/>
      <c r="C1037" s="1"/>
      <c r="D1037" s="1"/>
      <c r="E1037" s="1"/>
      <c r="F1037" s="1"/>
      <c r="G1037" s="1"/>
    </row>
    <row r="1038" spans="1:7" s="17" customFormat="1">
      <c r="A1038" s="123"/>
      <c r="B1038" s="18"/>
      <c r="C1038" s="1"/>
      <c r="D1038" s="1"/>
      <c r="E1038" s="1"/>
      <c r="F1038" s="1"/>
      <c r="G1038" s="1"/>
    </row>
    <row r="1039" spans="1:7" s="17" customFormat="1">
      <c r="A1039" s="123"/>
      <c r="B1039" s="18"/>
      <c r="C1039" s="1"/>
      <c r="D1039" s="1"/>
      <c r="E1039" s="1"/>
      <c r="F1039" s="1"/>
      <c r="G1039" s="1"/>
    </row>
    <row r="1040" spans="1:7" s="17" customFormat="1">
      <c r="A1040" s="123"/>
      <c r="B1040" s="18"/>
      <c r="C1040" s="1"/>
      <c r="D1040" s="1"/>
      <c r="E1040" s="1"/>
      <c r="F1040" s="1"/>
      <c r="G1040" s="1"/>
    </row>
    <row r="1041" spans="1:7" s="17" customFormat="1">
      <c r="A1041" s="123"/>
      <c r="B1041" s="18"/>
      <c r="C1041" s="1"/>
      <c r="D1041" s="1"/>
      <c r="E1041" s="1"/>
      <c r="F1041" s="1"/>
      <c r="G1041" s="1"/>
    </row>
    <row r="1042" spans="1:7" s="17" customFormat="1">
      <c r="A1042" s="123"/>
      <c r="B1042" s="18"/>
      <c r="C1042" s="1"/>
      <c r="D1042" s="1"/>
      <c r="E1042" s="1"/>
      <c r="F1042" s="1"/>
      <c r="G1042" s="1"/>
    </row>
    <row r="1043" spans="1:7" s="17" customFormat="1">
      <c r="A1043" s="123"/>
      <c r="B1043" s="18"/>
      <c r="C1043" s="1"/>
      <c r="D1043" s="1"/>
      <c r="E1043" s="1"/>
      <c r="F1043" s="1"/>
      <c r="G1043" s="1"/>
    </row>
    <row r="1044" spans="1:7" s="17" customFormat="1">
      <c r="A1044" s="123"/>
      <c r="B1044" s="18"/>
      <c r="C1044" s="1"/>
      <c r="D1044" s="1"/>
      <c r="E1044" s="1"/>
      <c r="F1044" s="1"/>
      <c r="G1044" s="1"/>
    </row>
    <row r="1045" spans="1:7" s="17" customFormat="1">
      <c r="A1045" s="123"/>
      <c r="B1045" s="18"/>
      <c r="C1045" s="1"/>
      <c r="D1045" s="1"/>
      <c r="E1045" s="1"/>
      <c r="F1045" s="1"/>
      <c r="G1045" s="1"/>
    </row>
    <row r="1046" spans="1:7" s="17" customFormat="1">
      <c r="A1046" s="123"/>
      <c r="B1046" s="18"/>
      <c r="C1046" s="1"/>
      <c r="D1046" s="1"/>
      <c r="E1046" s="1"/>
      <c r="F1046" s="1"/>
      <c r="G1046" s="1"/>
    </row>
    <row r="1047" spans="1:7" s="17" customFormat="1">
      <c r="A1047" s="123"/>
      <c r="B1047" s="18"/>
      <c r="C1047" s="1"/>
      <c r="D1047" s="1"/>
      <c r="E1047" s="1"/>
      <c r="F1047" s="1"/>
      <c r="G1047" s="1"/>
    </row>
    <row r="1048" spans="1:7" s="17" customFormat="1">
      <c r="A1048" s="123"/>
      <c r="B1048" s="18"/>
      <c r="C1048" s="1"/>
      <c r="D1048" s="1"/>
      <c r="E1048" s="1"/>
      <c r="F1048" s="1"/>
      <c r="G1048" s="1"/>
    </row>
    <row r="1049" spans="1:7" s="17" customFormat="1">
      <c r="A1049" s="123"/>
      <c r="B1049" s="18"/>
      <c r="C1049" s="1"/>
      <c r="D1049" s="1"/>
      <c r="E1049" s="1"/>
      <c r="F1049" s="1"/>
      <c r="G1049" s="1"/>
    </row>
    <row r="1050" spans="1:7" s="17" customFormat="1">
      <c r="A1050" s="123"/>
      <c r="B1050" s="18"/>
      <c r="C1050" s="1"/>
      <c r="D1050" s="1"/>
      <c r="E1050" s="1"/>
      <c r="F1050" s="1"/>
      <c r="G1050" s="1"/>
    </row>
    <row r="1051" spans="1:7" s="17" customFormat="1">
      <c r="A1051" s="123"/>
      <c r="B1051" s="18"/>
      <c r="C1051" s="1"/>
      <c r="D1051" s="1"/>
      <c r="E1051" s="1"/>
      <c r="F1051" s="1"/>
      <c r="G1051" s="1"/>
    </row>
    <row r="1052" spans="1:7" s="17" customFormat="1">
      <c r="A1052" s="123"/>
      <c r="B1052" s="18"/>
      <c r="C1052" s="1"/>
      <c r="D1052" s="1"/>
      <c r="E1052" s="1"/>
      <c r="F1052" s="1"/>
      <c r="G1052" s="1"/>
    </row>
    <row r="1053" spans="1:7" s="17" customFormat="1">
      <c r="A1053" s="123"/>
      <c r="B1053" s="18"/>
      <c r="C1053" s="1"/>
      <c r="D1053" s="1"/>
      <c r="E1053" s="1"/>
      <c r="F1053" s="1"/>
      <c r="G1053" s="1"/>
    </row>
    <row r="1054" spans="1:7" s="17" customFormat="1">
      <c r="A1054" s="123"/>
      <c r="B1054" s="18"/>
      <c r="C1054" s="1"/>
      <c r="D1054" s="1"/>
      <c r="E1054" s="1"/>
      <c r="F1054" s="1"/>
      <c r="G1054" s="1"/>
    </row>
    <row r="1055" spans="1:7" s="17" customFormat="1">
      <c r="A1055" s="123"/>
      <c r="B1055" s="18"/>
      <c r="C1055" s="1"/>
      <c r="D1055" s="1"/>
      <c r="E1055" s="1"/>
      <c r="F1055" s="1"/>
      <c r="G1055" s="1"/>
    </row>
    <row r="1056" spans="1:7" s="17" customFormat="1">
      <c r="A1056" s="123"/>
      <c r="B1056" s="18"/>
      <c r="C1056" s="1"/>
      <c r="D1056" s="1"/>
      <c r="E1056" s="1"/>
      <c r="F1056" s="1"/>
      <c r="G1056" s="1"/>
    </row>
    <row r="1057" spans="1:7" s="17" customFormat="1">
      <c r="A1057" s="123"/>
      <c r="B1057" s="18"/>
      <c r="C1057" s="1"/>
      <c r="D1057" s="1"/>
      <c r="E1057" s="1"/>
      <c r="F1057" s="1"/>
      <c r="G1057" s="1"/>
    </row>
    <row r="1058" spans="1:7" s="17" customFormat="1">
      <c r="A1058" s="123"/>
      <c r="B1058" s="18"/>
      <c r="C1058" s="1"/>
      <c r="D1058" s="1"/>
      <c r="E1058" s="1"/>
      <c r="F1058" s="1"/>
      <c r="G1058" s="1"/>
    </row>
    <row r="1059" spans="1:7" s="17" customFormat="1">
      <c r="A1059" s="123"/>
      <c r="B1059" s="18"/>
      <c r="C1059" s="1"/>
      <c r="D1059" s="1"/>
      <c r="E1059" s="1"/>
      <c r="F1059" s="1"/>
      <c r="G1059" s="1"/>
    </row>
    <row r="1060" spans="1:7" s="17" customFormat="1">
      <c r="A1060" s="123"/>
      <c r="B1060" s="18"/>
      <c r="C1060" s="1"/>
      <c r="D1060" s="1"/>
      <c r="E1060" s="1"/>
      <c r="F1060" s="1"/>
      <c r="G1060" s="1"/>
    </row>
    <row r="1061" spans="1:7" s="17" customFormat="1">
      <c r="A1061" s="123"/>
      <c r="B1061" s="18"/>
      <c r="C1061" s="1"/>
      <c r="D1061" s="1"/>
      <c r="E1061" s="1"/>
      <c r="F1061" s="1"/>
      <c r="G1061" s="1"/>
    </row>
    <row r="1062" spans="1:7" s="17" customFormat="1">
      <c r="A1062" s="123"/>
      <c r="B1062" s="18"/>
      <c r="C1062" s="1"/>
      <c r="D1062" s="1"/>
      <c r="E1062" s="1"/>
      <c r="F1062" s="1"/>
      <c r="G1062" s="1"/>
    </row>
    <row r="1063" spans="1:7" s="17" customFormat="1">
      <c r="A1063" s="123"/>
      <c r="B1063" s="18"/>
      <c r="C1063" s="1"/>
      <c r="D1063" s="1"/>
      <c r="E1063" s="1"/>
      <c r="F1063" s="1"/>
      <c r="G1063" s="1"/>
    </row>
    <row r="1064" spans="1:7" s="17" customFormat="1">
      <c r="A1064" s="123"/>
      <c r="B1064" s="18"/>
      <c r="C1064" s="1"/>
      <c r="D1064" s="1"/>
      <c r="E1064" s="1"/>
      <c r="F1064" s="1"/>
      <c r="G1064" s="1"/>
    </row>
    <row r="1065" spans="1:7" s="17" customFormat="1">
      <c r="A1065" s="123"/>
      <c r="B1065" s="18"/>
      <c r="C1065" s="1"/>
      <c r="D1065" s="1"/>
      <c r="E1065" s="1"/>
      <c r="F1065" s="1"/>
      <c r="G1065" s="1"/>
    </row>
    <row r="1066" spans="1:7" s="17" customFormat="1">
      <c r="A1066" s="123"/>
      <c r="B1066" s="18"/>
      <c r="C1066" s="1"/>
      <c r="D1066" s="1"/>
      <c r="E1066" s="1"/>
      <c r="F1066" s="1"/>
      <c r="G1066" s="1"/>
    </row>
    <row r="1067" spans="1:7" s="17" customFormat="1">
      <c r="A1067" s="123"/>
      <c r="B1067" s="18"/>
      <c r="C1067" s="1"/>
      <c r="D1067" s="1"/>
      <c r="E1067" s="1"/>
      <c r="F1067" s="1"/>
      <c r="G1067" s="1"/>
    </row>
    <row r="1068" spans="1:7" s="17" customFormat="1">
      <c r="A1068" s="123"/>
      <c r="B1068" s="18"/>
      <c r="C1068" s="1"/>
      <c r="D1068" s="1"/>
      <c r="E1068" s="1"/>
      <c r="F1068" s="1"/>
      <c r="G1068" s="1"/>
    </row>
    <row r="1069" spans="1:7" s="17" customFormat="1">
      <c r="A1069" s="123"/>
      <c r="B1069" s="18"/>
      <c r="C1069" s="1"/>
      <c r="D1069" s="1"/>
      <c r="E1069" s="1"/>
      <c r="F1069" s="1"/>
      <c r="G1069" s="1"/>
    </row>
    <row r="1070" spans="1:7" s="17" customFormat="1">
      <c r="A1070" s="123"/>
      <c r="B1070" s="18"/>
      <c r="C1070" s="1"/>
      <c r="D1070" s="1"/>
      <c r="E1070" s="1"/>
      <c r="F1070" s="1"/>
      <c r="G1070" s="1"/>
    </row>
    <row r="1071" spans="1:7" s="17" customFormat="1">
      <c r="A1071" s="123"/>
      <c r="B1071" s="18"/>
      <c r="C1071" s="1"/>
      <c r="D1071" s="1"/>
      <c r="E1071" s="1"/>
      <c r="F1071" s="1"/>
      <c r="G1071" s="1"/>
    </row>
    <row r="1072" spans="1:7" s="17" customFormat="1">
      <c r="A1072" s="123"/>
      <c r="B1072" s="18"/>
      <c r="C1072" s="1"/>
      <c r="D1072" s="1"/>
      <c r="E1072" s="1"/>
      <c r="F1072" s="1"/>
      <c r="G1072" s="1"/>
    </row>
    <row r="1073" spans="1:7" s="17" customFormat="1">
      <c r="A1073" s="123"/>
      <c r="B1073" s="18"/>
      <c r="C1073" s="1"/>
      <c r="D1073" s="1"/>
      <c r="E1073" s="1"/>
      <c r="F1073" s="1"/>
      <c r="G1073" s="1"/>
    </row>
    <row r="1074" spans="1:7" s="17" customFormat="1">
      <c r="A1074" s="123"/>
      <c r="B1074" s="18"/>
      <c r="C1074" s="1"/>
      <c r="D1074" s="1"/>
      <c r="E1074" s="1"/>
      <c r="F1074" s="1"/>
      <c r="G1074" s="1"/>
    </row>
    <row r="1075" spans="1:7" s="17" customFormat="1">
      <c r="A1075" s="123"/>
      <c r="B1075" s="18"/>
      <c r="C1075" s="1"/>
      <c r="D1075" s="1"/>
      <c r="E1075" s="1"/>
      <c r="F1075" s="1"/>
      <c r="G1075" s="1"/>
    </row>
    <row r="1076" spans="1:7" s="17" customFormat="1">
      <c r="A1076" s="123"/>
      <c r="B1076" s="18"/>
      <c r="C1076" s="1"/>
      <c r="D1076" s="1"/>
      <c r="E1076" s="1"/>
      <c r="F1076" s="1"/>
      <c r="G1076" s="1"/>
    </row>
    <row r="1077" spans="1:7" s="17" customFormat="1">
      <c r="A1077" s="123"/>
      <c r="B1077" s="18"/>
      <c r="C1077" s="1"/>
      <c r="D1077" s="1"/>
      <c r="E1077" s="1"/>
      <c r="F1077" s="1"/>
      <c r="G1077" s="1"/>
    </row>
    <row r="1078" spans="1:7" s="17" customFormat="1">
      <c r="A1078" s="123"/>
      <c r="B1078" s="18"/>
      <c r="C1078" s="1"/>
      <c r="D1078" s="1"/>
      <c r="E1078" s="1"/>
      <c r="F1078" s="1"/>
      <c r="G1078" s="1"/>
    </row>
    <row r="1079" spans="1:7" s="17" customFormat="1">
      <c r="A1079" s="123"/>
      <c r="B1079" s="18"/>
      <c r="C1079" s="1"/>
      <c r="D1079" s="1"/>
      <c r="E1079" s="1"/>
      <c r="F1079" s="1"/>
      <c r="G1079" s="1"/>
    </row>
    <row r="1080" spans="1:7" s="17" customFormat="1">
      <c r="A1080" s="123"/>
      <c r="B1080" s="18"/>
      <c r="C1080" s="1"/>
      <c r="D1080" s="1"/>
      <c r="E1080" s="1"/>
      <c r="F1080" s="1"/>
      <c r="G1080" s="1"/>
    </row>
    <row r="1081" spans="1:7" s="17" customFormat="1">
      <c r="A1081" s="123"/>
      <c r="B1081" s="18"/>
      <c r="C1081" s="1"/>
      <c r="D1081" s="1"/>
      <c r="E1081" s="1"/>
      <c r="F1081" s="1"/>
      <c r="G1081" s="1"/>
    </row>
    <row r="1082" spans="1:7" s="17" customFormat="1">
      <c r="A1082" s="123"/>
      <c r="B1082" s="18"/>
      <c r="C1082" s="1"/>
      <c r="D1082" s="1"/>
      <c r="E1082" s="1"/>
      <c r="F1082" s="1"/>
      <c r="G1082" s="1"/>
    </row>
    <row r="1083" spans="1:7" s="17" customFormat="1">
      <c r="A1083" s="123"/>
      <c r="B1083" s="18"/>
      <c r="C1083" s="1"/>
      <c r="D1083" s="1"/>
      <c r="E1083" s="1"/>
      <c r="F1083" s="1"/>
      <c r="G1083" s="1"/>
    </row>
    <row r="1084" spans="1:7" s="17" customFormat="1">
      <c r="A1084" s="123"/>
      <c r="B1084" s="18"/>
      <c r="C1084" s="1"/>
      <c r="D1084" s="1"/>
      <c r="E1084" s="1"/>
      <c r="F1084" s="1"/>
      <c r="G1084" s="1"/>
    </row>
    <row r="1085" spans="1:7" s="17" customFormat="1">
      <c r="A1085" s="123"/>
      <c r="B1085" s="18"/>
      <c r="C1085" s="1"/>
      <c r="D1085" s="1"/>
      <c r="E1085" s="1"/>
      <c r="F1085" s="1"/>
      <c r="G1085" s="1"/>
    </row>
    <row r="1086" spans="1:7" s="17" customFormat="1">
      <c r="A1086" s="123"/>
      <c r="B1086" s="18"/>
      <c r="C1086" s="1"/>
      <c r="D1086" s="1"/>
      <c r="E1086" s="1"/>
      <c r="F1086" s="1"/>
      <c r="G1086" s="1"/>
    </row>
    <row r="1087" spans="1:7" s="17" customFormat="1">
      <c r="A1087" s="123"/>
      <c r="B1087" s="18"/>
      <c r="C1087" s="1"/>
      <c r="D1087" s="1"/>
      <c r="E1087" s="1"/>
      <c r="F1087" s="1"/>
      <c r="G1087" s="1"/>
    </row>
    <row r="1088" spans="1:7" s="17" customFormat="1">
      <c r="A1088" s="123"/>
      <c r="B1088" s="18"/>
      <c r="C1088" s="1"/>
      <c r="D1088" s="1"/>
      <c r="E1088" s="1"/>
      <c r="F1088" s="1"/>
      <c r="G1088" s="1"/>
    </row>
    <row r="1089" spans="1:7" s="17" customFormat="1">
      <c r="A1089" s="123"/>
      <c r="B1089" s="18"/>
      <c r="C1089" s="1"/>
      <c r="D1089" s="1"/>
      <c r="E1089" s="1"/>
      <c r="F1089" s="1"/>
      <c r="G1089" s="1"/>
    </row>
    <row r="1090" spans="1:7" s="17" customFormat="1">
      <c r="A1090" s="123"/>
      <c r="B1090" s="18"/>
      <c r="C1090" s="1"/>
      <c r="D1090" s="1"/>
      <c r="E1090" s="1"/>
      <c r="F1090" s="1"/>
      <c r="G1090" s="1"/>
    </row>
    <row r="1091" spans="1:7" s="17" customFormat="1">
      <c r="A1091" s="123"/>
      <c r="B1091" s="18"/>
      <c r="C1091" s="1"/>
      <c r="D1091" s="1"/>
      <c r="E1091" s="1"/>
      <c r="F1091" s="1"/>
      <c r="G1091" s="1"/>
    </row>
    <row r="1092" spans="1:7" s="17" customFormat="1">
      <c r="A1092" s="123"/>
      <c r="B1092" s="18"/>
      <c r="C1092" s="1"/>
      <c r="D1092" s="1"/>
      <c r="E1092" s="1"/>
      <c r="F1092" s="1"/>
      <c r="G1092" s="1"/>
    </row>
    <row r="1093" spans="1:7" s="17" customFormat="1">
      <c r="A1093" s="123"/>
      <c r="B1093" s="18"/>
      <c r="C1093" s="1"/>
      <c r="D1093" s="1"/>
      <c r="E1093" s="1"/>
      <c r="F1093" s="1"/>
      <c r="G1093" s="1"/>
    </row>
    <row r="1094" spans="1:7" s="17" customFormat="1">
      <c r="A1094" s="123"/>
      <c r="B1094" s="18"/>
      <c r="C1094" s="1"/>
      <c r="D1094" s="1"/>
      <c r="E1094" s="1"/>
      <c r="F1094" s="1"/>
      <c r="G1094" s="1"/>
    </row>
    <row r="1095" spans="1:7" s="17" customFormat="1">
      <c r="A1095" s="123"/>
      <c r="B1095" s="18"/>
      <c r="C1095" s="1"/>
      <c r="D1095" s="1"/>
      <c r="E1095" s="1"/>
      <c r="F1095" s="1"/>
      <c r="G1095" s="1"/>
    </row>
    <row r="1096" spans="1:7" s="17" customFormat="1">
      <c r="A1096" s="123"/>
      <c r="B1096" s="18"/>
      <c r="C1096" s="1"/>
      <c r="D1096" s="1"/>
      <c r="E1096" s="1"/>
      <c r="F1096" s="1"/>
      <c r="G1096" s="1"/>
    </row>
    <row r="1097" spans="1:7" s="17" customFormat="1">
      <c r="A1097" s="123"/>
      <c r="B1097" s="18"/>
      <c r="C1097" s="1"/>
      <c r="D1097" s="1"/>
      <c r="E1097" s="1"/>
      <c r="F1097" s="1"/>
      <c r="G1097" s="1"/>
    </row>
    <row r="1098" spans="1:7" s="17" customFormat="1">
      <c r="A1098" s="123"/>
      <c r="B1098" s="18"/>
      <c r="C1098" s="1"/>
      <c r="D1098" s="1"/>
      <c r="E1098" s="1"/>
      <c r="F1098" s="1"/>
      <c r="G1098" s="1"/>
    </row>
    <row r="1099" spans="1:7" s="17" customFormat="1">
      <c r="A1099" s="123"/>
      <c r="B1099" s="18"/>
      <c r="C1099" s="1"/>
      <c r="D1099" s="1"/>
      <c r="E1099" s="1"/>
      <c r="F1099" s="1"/>
      <c r="G1099" s="1"/>
    </row>
    <row r="1100" spans="1:7" s="17" customFormat="1">
      <c r="A1100" s="123"/>
      <c r="B1100" s="18"/>
      <c r="C1100" s="1"/>
      <c r="D1100" s="1"/>
      <c r="E1100" s="1"/>
      <c r="F1100" s="1"/>
      <c r="G1100" s="1"/>
    </row>
    <row r="1101" spans="1:7" s="17" customFormat="1">
      <c r="A1101" s="123"/>
      <c r="B1101" s="18"/>
      <c r="C1101" s="1"/>
      <c r="D1101" s="1"/>
      <c r="E1101" s="1"/>
      <c r="F1101" s="1"/>
      <c r="G1101" s="1"/>
    </row>
    <row r="1102" spans="1:7" s="17" customFormat="1">
      <c r="A1102" s="123"/>
      <c r="B1102" s="18"/>
      <c r="C1102" s="1"/>
      <c r="D1102" s="1"/>
      <c r="E1102" s="1"/>
      <c r="F1102" s="1"/>
      <c r="G1102" s="1"/>
    </row>
    <row r="1103" spans="1:7" s="17" customFormat="1">
      <c r="A1103" s="123"/>
      <c r="B1103" s="18"/>
      <c r="C1103" s="1"/>
      <c r="D1103" s="1"/>
      <c r="E1103" s="1"/>
      <c r="F1103" s="1"/>
      <c r="G1103" s="1"/>
    </row>
    <row r="1104" spans="1:7" s="17" customFormat="1">
      <c r="A1104" s="123"/>
      <c r="B1104" s="18"/>
      <c r="C1104" s="1"/>
      <c r="D1104" s="1"/>
      <c r="E1104" s="1"/>
      <c r="F1104" s="1"/>
      <c r="G1104" s="1"/>
    </row>
    <row r="1105" spans="1:7" s="17" customFormat="1">
      <c r="A1105" s="123"/>
      <c r="B1105" s="18"/>
      <c r="C1105" s="1"/>
      <c r="D1105" s="1"/>
      <c r="E1105" s="1"/>
      <c r="F1105" s="1"/>
      <c r="G1105" s="1"/>
    </row>
    <row r="1106" spans="1:7" s="17" customFormat="1">
      <c r="A1106" s="123"/>
      <c r="B1106" s="18"/>
      <c r="C1106" s="1"/>
      <c r="D1106" s="1"/>
      <c r="E1106" s="1"/>
      <c r="F1106" s="1"/>
      <c r="G1106" s="1"/>
    </row>
    <row r="1107" spans="1:7" s="17" customFormat="1">
      <c r="A1107" s="123"/>
      <c r="B1107" s="18"/>
      <c r="C1107" s="1"/>
      <c r="D1107" s="1"/>
      <c r="E1107" s="1"/>
      <c r="F1107" s="1"/>
      <c r="G1107" s="1"/>
    </row>
    <row r="1108" spans="1:7" s="17" customFormat="1">
      <c r="A1108" s="123"/>
      <c r="B1108" s="18"/>
      <c r="C1108" s="1"/>
      <c r="D1108" s="1"/>
      <c r="E1108" s="1"/>
      <c r="F1108" s="1"/>
      <c r="G1108" s="1"/>
    </row>
    <row r="1109" spans="1:7" s="17" customFormat="1">
      <c r="A1109" s="123"/>
      <c r="B1109" s="18"/>
      <c r="C1109" s="1"/>
      <c r="D1109" s="1"/>
      <c r="E1109" s="1"/>
      <c r="F1109" s="1"/>
      <c r="G1109" s="1"/>
    </row>
    <row r="1110" spans="1:7" s="17" customFormat="1">
      <c r="A1110" s="123"/>
      <c r="B1110" s="18"/>
      <c r="C1110" s="1"/>
      <c r="D1110" s="1"/>
      <c r="E1110" s="1"/>
      <c r="F1110" s="1"/>
      <c r="G1110" s="1"/>
    </row>
    <row r="1111" spans="1:7" s="17" customFormat="1">
      <c r="A1111" s="123"/>
      <c r="B1111" s="18"/>
      <c r="C1111" s="1"/>
      <c r="D1111" s="1"/>
      <c r="E1111" s="1"/>
      <c r="F1111" s="1"/>
      <c r="G1111" s="1"/>
    </row>
    <row r="1112" spans="1:7" s="17" customFormat="1">
      <c r="A1112" s="123"/>
      <c r="B1112" s="18"/>
      <c r="C1112" s="1"/>
      <c r="D1112" s="1"/>
      <c r="E1112" s="1"/>
      <c r="F1112" s="1"/>
      <c r="G1112" s="1"/>
    </row>
    <row r="1113" spans="1:7" s="17" customFormat="1">
      <c r="A1113" s="123"/>
      <c r="B1113" s="18"/>
      <c r="C1113" s="1"/>
      <c r="D1113" s="1"/>
      <c r="E1113" s="1"/>
      <c r="F1113" s="1"/>
      <c r="G1113" s="1"/>
    </row>
    <row r="1114" spans="1:7" s="17" customFormat="1">
      <c r="A1114" s="123"/>
      <c r="B1114" s="18"/>
      <c r="C1114" s="1"/>
      <c r="D1114" s="1"/>
      <c r="E1114" s="1"/>
      <c r="F1114" s="1"/>
      <c r="G1114" s="1"/>
    </row>
    <row r="1115" spans="1:7" s="17" customFormat="1">
      <c r="A1115" s="123"/>
      <c r="B1115" s="18"/>
      <c r="C1115" s="1"/>
      <c r="D1115" s="1"/>
      <c r="E1115" s="1"/>
      <c r="F1115" s="1"/>
      <c r="G1115" s="1"/>
    </row>
    <row r="1116" spans="1:7" s="17" customFormat="1">
      <c r="A1116" s="123"/>
      <c r="B1116" s="18"/>
      <c r="C1116" s="1"/>
      <c r="D1116" s="1"/>
      <c r="E1116" s="1"/>
      <c r="F1116" s="1"/>
      <c r="G1116" s="1"/>
    </row>
    <row r="1117" spans="1:7" s="17" customFormat="1">
      <c r="A1117" s="123"/>
      <c r="B1117" s="18"/>
      <c r="C1117" s="1"/>
      <c r="D1117" s="1"/>
      <c r="E1117" s="1"/>
      <c r="F1117" s="1"/>
      <c r="G1117" s="1"/>
    </row>
    <row r="1118" spans="1:7" s="17" customFormat="1">
      <c r="A1118" s="123"/>
      <c r="B1118" s="18"/>
      <c r="C1118" s="1"/>
      <c r="D1118" s="1"/>
      <c r="E1118" s="1"/>
      <c r="F1118" s="1"/>
      <c r="G1118" s="1"/>
    </row>
    <row r="1119" spans="1:7" s="17" customFormat="1">
      <c r="A1119" s="123"/>
      <c r="B1119" s="18"/>
      <c r="C1119" s="1"/>
      <c r="D1119" s="1"/>
      <c r="E1119" s="1"/>
      <c r="F1119" s="1"/>
      <c r="G1119" s="1"/>
    </row>
    <row r="1120" spans="1:7" s="17" customFormat="1">
      <c r="A1120" s="123"/>
      <c r="B1120" s="18"/>
      <c r="C1120" s="1"/>
      <c r="D1120" s="1"/>
      <c r="E1120" s="1"/>
      <c r="F1120" s="1"/>
      <c r="G1120" s="1"/>
    </row>
    <row r="1121" spans="1:7" s="17" customFormat="1">
      <c r="A1121" s="123"/>
      <c r="B1121" s="18"/>
      <c r="C1121" s="1"/>
      <c r="D1121" s="1"/>
      <c r="E1121" s="1"/>
      <c r="F1121" s="1"/>
      <c r="G1121" s="1"/>
    </row>
    <row r="1122" spans="1:7" s="17" customFormat="1">
      <c r="A1122" s="123"/>
      <c r="B1122" s="18"/>
      <c r="C1122" s="1"/>
      <c r="D1122" s="1"/>
      <c r="E1122" s="1"/>
      <c r="F1122" s="1"/>
      <c r="G1122" s="1"/>
    </row>
    <row r="1123" spans="1:7" s="17" customFormat="1">
      <c r="A1123" s="123"/>
      <c r="B1123" s="18"/>
      <c r="C1123" s="1"/>
      <c r="D1123" s="1"/>
      <c r="E1123" s="1"/>
      <c r="F1123" s="1"/>
      <c r="G1123" s="1"/>
    </row>
    <row r="1124" spans="1:7" s="17" customFormat="1">
      <c r="A1124" s="123"/>
      <c r="B1124" s="18"/>
      <c r="C1124" s="1"/>
      <c r="D1124" s="1"/>
      <c r="E1124" s="1"/>
      <c r="F1124" s="1"/>
      <c r="G1124" s="1"/>
    </row>
    <row r="1125" spans="1:7" s="17" customFormat="1">
      <c r="A1125" s="123"/>
      <c r="B1125" s="18"/>
      <c r="C1125" s="1"/>
      <c r="D1125" s="1"/>
      <c r="E1125" s="1"/>
      <c r="F1125" s="1"/>
      <c r="G1125" s="1"/>
    </row>
    <row r="1126" spans="1:7" s="17" customFormat="1">
      <c r="A1126" s="123"/>
      <c r="B1126" s="18"/>
      <c r="C1126" s="1"/>
      <c r="D1126" s="1"/>
      <c r="E1126" s="1"/>
      <c r="F1126" s="1"/>
      <c r="G1126" s="1"/>
    </row>
    <row r="1127" spans="1:7" s="17" customFormat="1">
      <c r="A1127" s="123"/>
      <c r="B1127" s="18"/>
      <c r="C1127" s="1"/>
      <c r="D1127" s="1"/>
      <c r="E1127" s="1"/>
      <c r="F1127" s="1"/>
      <c r="G1127" s="1"/>
    </row>
    <row r="1128" spans="1:7" s="17" customFormat="1">
      <c r="A1128" s="123"/>
      <c r="B1128" s="18"/>
      <c r="C1128" s="1"/>
      <c r="D1128" s="1"/>
      <c r="E1128" s="1"/>
      <c r="F1128" s="1"/>
      <c r="G1128" s="1"/>
    </row>
    <row r="1129" spans="1:7" s="17" customFormat="1">
      <c r="A1129" s="123"/>
      <c r="B1129" s="18"/>
      <c r="C1129" s="1"/>
      <c r="D1129" s="1"/>
      <c r="E1129" s="1"/>
      <c r="F1129" s="1"/>
      <c r="G1129" s="1"/>
    </row>
    <row r="1130" spans="1:7" s="17" customFormat="1">
      <c r="A1130" s="123"/>
      <c r="B1130" s="18"/>
      <c r="C1130" s="1"/>
      <c r="D1130" s="1"/>
      <c r="E1130" s="1"/>
      <c r="F1130" s="1"/>
      <c r="G1130" s="1"/>
    </row>
    <row r="1131" spans="1:7" s="17" customFormat="1">
      <c r="A1131" s="123"/>
      <c r="B1131" s="18"/>
      <c r="C1131" s="1"/>
      <c r="D1131" s="1"/>
      <c r="E1131" s="1"/>
      <c r="F1131" s="1"/>
      <c r="G1131" s="1"/>
    </row>
    <row r="1132" spans="1:7" s="17" customFormat="1">
      <c r="A1132" s="123"/>
      <c r="B1132" s="18"/>
      <c r="C1132" s="1"/>
      <c r="D1132" s="1"/>
      <c r="E1132" s="1"/>
      <c r="F1132" s="1"/>
      <c r="G1132" s="1"/>
    </row>
    <row r="1133" spans="1:7" s="17" customFormat="1">
      <c r="A1133" s="123"/>
      <c r="B1133" s="18"/>
      <c r="C1133" s="1"/>
      <c r="D1133" s="1"/>
      <c r="E1133" s="1"/>
      <c r="F1133" s="1"/>
      <c r="G1133" s="1"/>
    </row>
    <row r="1134" spans="1:7" s="17" customFormat="1">
      <c r="A1134" s="123"/>
      <c r="B1134" s="18"/>
      <c r="C1134" s="1"/>
      <c r="D1134" s="1"/>
      <c r="E1134" s="1"/>
      <c r="F1134" s="1"/>
      <c r="G1134" s="1"/>
    </row>
    <row r="1135" spans="1:7" s="17" customFormat="1">
      <c r="A1135" s="123"/>
      <c r="B1135" s="18"/>
      <c r="C1135" s="1"/>
      <c r="D1135" s="1"/>
      <c r="E1135" s="1"/>
      <c r="F1135" s="1"/>
      <c r="G1135" s="1"/>
    </row>
    <row r="1136" spans="1:7" s="17" customFormat="1">
      <c r="A1136" s="123"/>
      <c r="B1136" s="18"/>
      <c r="C1136" s="1"/>
      <c r="D1136" s="1"/>
      <c r="E1136" s="1"/>
      <c r="F1136" s="1"/>
      <c r="G1136" s="1"/>
    </row>
    <row r="1137" spans="1:7" s="17" customFormat="1">
      <c r="A1137" s="123"/>
      <c r="B1137" s="18"/>
      <c r="C1137" s="1"/>
      <c r="D1137" s="1"/>
      <c r="E1137" s="1"/>
      <c r="F1137" s="1"/>
      <c r="G1137" s="1"/>
    </row>
    <row r="1138" spans="1:7" s="17" customFormat="1">
      <c r="A1138" s="123"/>
      <c r="B1138" s="18"/>
      <c r="C1138" s="1"/>
      <c r="D1138" s="1"/>
      <c r="E1138" s="1"/>
      <c r="F1138" s="1"/>
      <c r="G1138" s="1"/>
    </row>
    <row r="1139" spans="1:7" s="17" customFormat="1">
      <c r="A1139" s="123"/>
      <c r="B1139" s="18"/>
      <c r="C1139" s="1"/>
      <c r="D1139" s="1"/>
      <c r="E1139" s="1"/>
      <c r="F1139" s="1"/>
      <c r="G1139" s="1"/>
    </row>
    <row r="1140" spans="1:7" s="17" customFormat="1">
      <c r="A1140" s="123"/>
      <c r="B1140" s="18"/>
      <c r="C1140" s="1"/>
      <c r="D1140" s="1"/>
      <c r="E1140" s="1"/>
      <c r="F1140" s="1"/>
      <c r="G1140" s="1"/>
    </row>
    <row r="1141" spans="1:7" s="17" customFormat="1">
      <c r="A1141" s="123"/>
      <c r="B1141" s="18"/>
      <c r="C1141" s="1"/>
      <c r="D1141" s="1"/>
      <c r="E1141" s="1"/>
      <c r="F1141" s="1"/>
      <c r="G1141" s="1"/>
    </row>
    <row r="1142" spans="1:7" s="17" customFormat="1">
      <c r="A1142" s="123"/>
      <c r="B1142" s="18"/>
      <c r="C1142" s="1"/>
      <c r="D1142" s="1"/>
      <c r="E1142" s="1"/>
      <c r="F1142" s="1"/>
      <c r="G1142" s="1"/>
    </row>
    <row r="1143" spans="1:7" s="17" customFormat="1">
      <c r="A1143" s="123"/>
      <c r="B1143" s="18"/>
      <c r="C1143" s="1"/>
      <c r="D1143" s="1"/>
      <c r="E1143" s="1"/>
      <c r="F1143" s="1"/>
      <c r="G1143" s="1"/>
    </row>
    <row r="1144" spans="1:7" s="17" customFormat="1">
      <c r="A1144" s="123"/>
      <c r="B1144" s="18"/>
      <c r="C1144" s="1"/>
      <c r="D1144" s="1"/>
      <c r="E1144" s="1"/>
      <c r="F1144" s="1"/>
      <c r="G1144" s="1"/>
    </row>
    <row r="1145" spans="1:7" s="17" customFormat="1">
      <c r="A1145" s="123"/>
      <c r="B1145" s="18"/>
      <c r="C1145" s="1"/>
      <c r="D1145" s="1"/>
      <c r="E1145" s="1"/>
      <c r="F1145" s="1"/>
      <c r="G1145" s="1"/>
    </row>
    <row r="1146" spans="1:7" s="17" customFormat="1">
      <c r="A1146" s="123"/>
      <c r="B1146" s="18"/>
      <c r="C1146" s="1"/>
      <c r="D1146" s="1"/>
      <c r="E1146" s="1"/>
      <c r="F1146" s="1"/>
      <c r="G1146" s="1"/>
    </row>
    <row r="1147" spans="1:7" s="17" customFormat="1">
      <c r="A1147" s="123"/>
      <c r="B1147" s="18"/>
      <c r="C1147" s="1"/>
      <c r="D1147" s="1"/>
      <c r="E1147" s="1"/>
      <c r="F1147" s="1"/>
      <c r="G1147" s="1"/>
    </row>
    <row r="1148" spans="1:7" s="17" customFormat="1">
      <c r="A1148" s="123"/>
      <c r="B1148" s="18"/>
      <c r="C1148" s="1"/>
      <c r="D1148" s="1"/>
      <c r="E1148" s="1"/>
      <c r="F1148" s="1"/>
      <c r="G1148" s="1"/>
    </row>
    <row r="1149" spans="1:7" s="17" customFormat="1">
      <c r="A1149" s="123"/>
      <c r="B1149" s="18"/>
      <c r="C1149" s="1"/>
      <c r="D1149" s="1"/>
      <c r="E1149" s="1"/>
      <c r="F1149" s="1"/>
      <c r="G1149" s="1"/>
    </row>
    <row r="1150" spans="1:7" s="17" customFormat="1">
      <c r="A1150" s="123"/>
      <c r="B1150" s="18"/>
      <c r="C1150" s="1"/>
      <c r="D1150" s="1"/>
      <c r="E1150" s="1"/>
      <c r="F1150" s="1"/>
      <c r="G1150" s="1"/>
    </row>
    <row r="1151" spans="1:7" s="17" customFormat="1">
      <c r="A1151" s="123"/>
      <c r="B1151" s="18"/>
      <c r="C1151" s="1"/>
      <c r="D1151" s="1"/>
      <c r="E1151" s="1"/>
      <c r="F1151" s="1"/>
      <c r="G1151" s="1"/>
    </row>
    <row r="1152" spans="1:7" s="17" customFormat="1">
      <c r="A1152" s="123"/>
      <c r="B1152" s="18"/>
      <c r="C1152" s="1"/>
      <c r="D1152" s="1"/>
      <c r="E1152" s="1"/>
      <c r="F1152" s="1"/>
      <c r="G1152" s="1"/>
    </row>
    <row r="1153" spans="1:7" s="17" customFormat="1">
      <c r="A1153" s="123"/>
      <c r="B1153" s="18"/>
      <c r="C1153" s="1"/>
      <c r="D1153" s="1"/>
      <c r="E1153" s="1"/>
      <c r="F1153" s="1"/>
      <c r="G1153" s="1"/>
    </row>
    <row r="1154" spans="1:7" s="17" customFormat="1">
      <c r="A1154" s="123"/>
      <c r="B1154" s="18"/>
      <c r="C1154" s="1"/>
      <c r="D1154" s="1"/>
      <c r="E1154" s="1"/>
      <c r="F1154" s="1"/>
      <c r="G1154" s="1"/>
    </row>
    <row r="1155" spans="1:7" s="17" customFormat="1">
      <c r="A1155" s="123"/>
      <c r="B1155" s="18"/>
      <c r="C1155" s="1"/>
      <c r="D1155" s="1"/>
      <c r="E1155" s="1"/>
      <c r="F1155" s="1"/>
      <c r="G1155" s="1"/>
    </row>
    <row r="1156" spans="1:7" s="17" customFormat="1">
      <c r="A1156" s="123"/>
      <c r="B1156" s="18"/>
      <c r="C1156" s="1"/>
      <c r="D1156" s="1"/>
      <c r="E1156" s="1"/>
      <c r="F1156" s="1"/>
      <c r="G1156" s="1"/>
    </row>
    <row r="1157" spans="1:7" s="17" customFormat="1">
      <c r="A1157" s="123"/>
      <c r="B1157" s="18"/>
      <c r="C1157" s="1"/>
      <c r="D1157" s="1"/>
      <c r="E1157" s="1"/>
      <c r="F1157" s="1"/>
      <c r="G1157" s="1"/>
    </row>
    <row r="1158" spans="1:7" s="17" customFormat="1">
      <c r="A1158" s="123"/>
      <c r="B1158" s="18"/>
      <c r="C1158" s="1"/>
      <c r="D1158" s="1"/>
      <c r="E1158" s="1"/>
      <c r="F1158" s="1"/>
      <c r="G1158" s="1"/>
    </row>
    <row r="1159" spans="1:7" s="17" customFormat="1">
      <c r="A1159" s="123"/>
      <c r="B1159" s="18"/>
      <c r="C1159" s="1"/>
      <c r="D1159" s="1"/>
      <c r="E1159" s="1"/>
      <c r="F1159" s="1"/>
      <c r="G1159" s="1"/>
    </row>
    <row r="1160" spans="1:7" s="17" customFormat="1">
      <c r="A1160" s="123"/>
      <c r="B1160" s="18"/>
      <c r="C1160" s="1"/>
      <c r="D1160" s="1"/>
      <c r="E1160" s="1"/>
      <c r="F1160" s="1"/>
      <c r="G1160" s="1"/>
    </row>
    <row r="1161" spans="1:7" s="17" customFormat="1">
      <c r="A1161" s="123"/>
      <c r="B1161" s="18"/>
      <c r="C1161" s="1"/>
      <c r="D1161" s="1"/>
      <c r="E1161" s="1"/>
      <c r="F1161" s="1"/>
      <c r="G1161" s="1"/>
    </row>
    <row r="1162" spans="1:7" s="17" customFormat="1">
      <c r="A1162" s="123"/>
      <c r="B1162" s="18"/>
      <c r="C1162" s="1"/>
      <c r="D1162" s="1"/>
      <c r="E1162" s="1"/>
      <c r="F1162" s="1"/>
      <c r="G1162" s="1"/>
    </row>
    <row r="1163" spans="1:7" s="17" customFormat="1">
      <c r="A1163" s="123"/>
      <c r="B1163" s="18"/>
      <c r="C1163" s="1"/>
      <c r="D1163" s="1"/>
      <c r="E1163" s="1"/>
      <c r="F1163" s="1"/>
      <c r="G1163" s="1"/>
    </row>
    <row r="1164" spans="1:7" s="17" customFormat="1">
      <c r="A1164" s="123"/>
      <c r="B1164" s="18"/>
      <c r="C1164" s="1"/>
      <c r="D1164" s="1"/>
      <c r="E1164" s="1"/>
      <c r="F1164" s="1"/>
      <c r="G1164" s="1"/>
    </row>
    <row r="1165" spans="1:7" s="17" customFormat="1">
      <c r="A1165" s="123"/>
      <c r="B1165" s="18"/>
      <c r="C1165" s="1"/>
      <c r="D1165" s="1"/>
      <c r="E1165" s="1"/>
      <c r="F1165" s="1"/>
      <c r="G1165" s="1"/>
    </row>
    <row r="1166" spans="1:7" s="17" customFormat="1">
      <c r="A1166" s="123"/>
      <c r="B1166" s="18"/>
      <c r="C1166" s="1"/>
      <c r="D1166" s="1"/>
      <c r="E1166" s="1"/>
      <c r="F1166" s="1"/>
      <c r="G1166" s="1"/>
    </row>
    <row r="1167" spans="1:7" s="17" customFormat="1">
      <c r="A1167" s="123"/>
      <c r="B1167" s="18"/>
      <c r="C1167" s="1"/>
      <c r="D1167" s="1"/>
      <c r="E1167" s="1"/>
      <c r="F1167" s="1"/>
      <c r="G1167" s="1"/>
    </row>
    <row r="1168" spans="1:7" s="17" customFormat="1">
      <c r="A1168" s="123"/>
      <c r="B1168" s="18"/>
      <c r="C1168" s="1"/>
      <c r="D1168" s="1"/>
      <c r="E1168" s="1"/>
      <c r="F1168" s="1"/>
      <c r="G1168" s="1"/>
    </row>
    <row r="1169" spans="1:7" s="17" customFormat="1">
      <c r="A1169" s="123"/>
      <c r="B1169" s="18"/>
      <c r="C1169" s="1"/>
      <c r="D1169" s="1"/>
      <c r="E1169" s="1"/>
      <c r="F1169" s="1"/>
      <c r="G1169" s="1"/>
    </row>
    <row r="1170" spans="1:7" s="17" customFormat="1">
      <c r="A1170" s="123"/>
      <c r="B1170" s="18"/>
      <c r="C1170" s="1"/>
      <c r="D1170" s="1"/>
      <c r="E1170" s="1"/>
      <c r="F1170" s="1"/>
      <c r="G1170" s="1"/>
    </row>
    <row r="1171" spans="1:7" s="17" customFormat="1">
      <c r="A1171" s="123"/>
      <c r="B1171" s="18"/>
      <c r="C1171" s="1"/>
      <c r="D1171" s="1"/>
      <c r="E1171" s="1"/>
      <c r="F1171" s="1"/>
      <c r="G1171" s="1"/>
    </row>
    <row r="1172" spans="1:7" s="17" customFormat="1">
      <c r="A1172" s="123"/>
      <c r="B1172" s="18"/>
      <c r="C1172" s="1"/>
      <c r="D1172" s="1"/>
      <c r="E1172" s="1"/>
      <c r="F1172" s="1"/>
      <c r="G1172" s="1"/>
    </row>
    <row r="1173" spans="1:7" s="17" customFormat="1">
      <c r="A1173" s="123"/>
      <c r="B1173" s="18"/>
      <c r="C1173" s="1"/>
      <c r="D1173" s="1"/>
      <c r="E1173" s="1"/>
      <c r="F1173" s="1"/>
      <c r="G1173" s="1"/>
    </row>
    <row r="1174" spans="1:7" s="17" customFormat="1">
      <c r="A1174" s="123"/>
      <c r="B1174" s="18"/>
      <c r="C1174" s="1"/>
      <c r="D1174" s="1"/>
      <c r="E1174" s="1"/>
      <c r="F1174" s="1"/>
      <c r="G1174" s="1"/>
    </row>
    <row r="1175" spans="1:7" s="17" customFormat="1">
      <c r="A1175" s="123"/>
      <c r="B1175" s="18"/>
      <c r="C1175" s="1"/>
      <c r="D1175" s="1"/>
      <c r="E1175" s="1"/>
      <c r="F1175" s="1"/>
      <c r="G1175" s="1"/>
    </row>
    <row r="1176" spans="1:7" s="17" customFormat="1">
      <c r="A1176" s="123"/>
      <c r="B1176" s="18"/>
      <c r="C1176" s="1"/>
      <c r="D1176" s="1"/>
      <c r="E1176" s="1"/>
      <c r="F1176" s="1"/>
      <c r="G1176" s="1"/>
    </row>
    <row r="1177" spans="1:7" s="17" customFormat="1">
      <c r="A1177" s="123"/>
      <c r="B1177" s="18"/>
      <c r="C1177" s="1"/>
      <c r="D1177" s="1"/>
      <c r="E1177" s="1"/>
      <c r="F1177" s="1"/>
      <c r="G1177" s="1"/>
    </row>
    <row r="1178" spans="1:7" s="17" customFormat="1">
      <c r="A1178" s="123"/>
      <c r="B1178" s="18"/>
      <c r="C1178" s="1"/>
      <c r="D1178" s="1"/>
      <c r="E1178" s="1"/>
      <c r="F1178" s="1"/>
      <c r="G1178" s="1"/>
    </row>
    <row r="1179" spans="1:7" s="17" customFormat="1">
      <c r="A1179" s="123"/>
      <c r="B1179" s="18"/>
      <c r="C1179" s="1"/>
      <c r="D1179" s="1"/>
      <c r="E1179" s="1"/>
      <c r="F1179" s="1"/>
      <c r="G1179" s="1"/>
    </row>
    <row r="1180" spans="1:7" s="17" customFormat="1">
      <c r="A1180" s="123"/>
      <c r="B1180" s="18"/>
      <c r="C1180" s="1"/>
      <c r="D1180" s="1"/>
      <c r="E1180" s="1"/>
      <c r="F1180" s="1"/>
      <c r="G1180" s="1"/>
    </row>
    <row r="1181" spans="1:7" s="17" customFormat="1">
      <c r="A1181" s="123"/>
      <c r="B1181" s="18"/>
      <c r="C1181" s="1"/>
      <c r="D1181" s="1"/>
      <c r="E1181" s="1"/>
      <c r="F1181" s="1"/>
      <c r="G1181" s="1"/>
    </row>
    <row r="1182" spans="1:7" s="17" customFormat="1">
      <c r="A1182" s="123"/>
      <c r="B1182" s="18"/>
      <c r="C1182" s="1"/>
      <c r="D1182" s="1"/>
      <c r="E1182" s="1"/>
      <c r="F1182" s="1"/>
      <c r="G1182" s="1"/>
    </row>
    <row r="1183" spans="1:7" s="17" customFormat="1">
      <c r="A1183" s="123"/>
      <c r="B1183" s="18"/>
      <c r="C1183" s="1"/>
      <c r="D1183" s="1"/>
      <c r="E1183" s="1"/>
      <c r="F1183" s="1"/>
      <c r="G1183" s="1"/>
    </row>
    <row r="1184" spans="1:7" s="17" customFormat="1">
      <c r="A1184" s="123"/>
      <c r="B1184" s="18"/>
      <c r="C1184" s="1"/>
      <c r="D1184" s="1"/>
      <c r="E1184" s="1"/>
      <c r="F1184" s="1"/>
      <c r="G1184" s="1"/>
    </row>
    <row r="1185" spans="1:7" s="17" customFormat="1">
      <c r="A1185" s="123"/>
      <c r="B1185" s="18"/>
      <c r="C1185" s="1"/>
      <c r="D1185" s="1"/>
      <c r="E1185" s="1"/>
      <c r="F1185" s="1"/>
      <c r="G1185" s="1"/>
    </row>
    <row r="1186" spans="1:7" s="17" customFormat="1">
      <c r="A1186" s="123"/>
      <c r="B1186" s="18"/>
      <c r="C1186" s="1"/>
      <c r="D1186" s="1"/>
      <c r="E1186" s="1"/>
      <c r="F1186" s="1"/>
      <c r="G1186" s="1"/>
    </row>
    <row r="1187" spans="1:7" s="17" customFormat="1">
      <c r="A1187" s="123"/>
      <c r="B1187" s="18"/>
      <c r="C1187" s="1"/>
      <c r="D1187" s="1"/>
      <c r="E1187" s="1"/>
      <c r="F1187" s="1"/>
      <c r="G1187" s="1"/>
    </row>
    <row r="1188" spans="1:7" s="17" customFormat="1">
      <c r="A1188" s="123"/>
      <c r="B1188" s="18"/>
      <c r="C1188" s="1"/>
      <c r="D1188" s="1"/>
      <c r="E1188" s="1"/>
      <c r="F1188" s="1"/>
      <c r="G1188" s="1"/>
    </row>
    <row r="1189" spans="1:7" s="17" customFormat="1">
      <c r="A1189" s="123"/>
      <c r="B1189" s="18"/>
      <c r="C1189" s="1"/>
      <c r="D1189" s="1"/>
      <c r="E1189" s="1"/>
      <c r="F1189" s="1"/>
      <c r="G1189" s="1"/>
    </row>
    <row r="1190" spans="1:7" s="17" customFormat="1">
      <c r="A1190" s="123"/>
      <c r="B1190" s="18"/>
      <c r="C1190" s="1"/>
      <c r="D1190" s="1"/>
      <c r="E1190" s="1"/>
      <c r="F1190" s="1"/>
      <c r="G1190" s="1"/>
    </row>
    <row r="1191" spans="1:7" s="17" customFormat="1">
      <c r="A1191" s="123"/>
      <c r="B1191" s="18"/>
      <c r="C1191" s="1"/>
      <c r="D1191" s="1"/>
      <c r="E1191" s="1"/>
      <c r="F1191" s="1"/>
      <c r="G1191" s="1"/>
    </row>
    <row r="1192" spans="1:7" s="17" customFormat="1">
      <c r="A1192" s="123"/>
      <c r="B1192" s="18"/>
      <c r="C1192" s="1"/>
      <c r="D1192" s="1"/>
      <c r="E1192" s="1"/>
      <c r="F1192" s="1"/>
      <c r="G1192" s="1"/>
    </row>
    <row r="1193" spans="1:7" s="17" customFormat="1">
      <c r="A1193" s="123"/>
      <c r="B1193" s="18"/>
      <c r="C1193" s="1"/>
      <c r="D1193" s="1"/>
      <c r="E1193" s="1"/>
      <c r="F1193" s="1"/>
      <c r="G1193" s="1"/>
    </row>
    <row r="1194" spans="1:7" s="17" customFormat="1">
      <c r="A1194" s="123"/>
      <c r="B1194" s="18"/>
      <c r="C1194" s="1"/>
      <c r="D1194" s="1"/>
      <c r="E1194" s="1"/>
      <c r="F1194" s="1"/>
      <c r="G1194" s="1"/>
    </row>
  </sheetData>
  <autoFilter ref="A5:WXO53"/>
  <mergeCells count="1">
    <mergeCell ref="B2:G2"/>
  </mergeCells>
  <conditionalFormatting sqref="A1:XFD1048576">
    <cfRule type="expression" dxfId="109" priority="256">
      <formula>$A1=2</formula>
    </cfRule>
    <cfRule type="expression" dxfId="108" priority="257">
      <formula>$A1=1</formula>
    </cfRule>
  </conditionalFormatting>
  <conditionalFormatting sqref="B3 B55:B59">
    <cfRule type="expression" dxfId="107" priority="254">
      <formula>$A3=2</formula>
    </cfRule>
    <cfRule type="expression" dxfId="106" priority="255">
      <formula>$A3=1</formula>
    </cfRule>
  </conditionalFormatting>
  <conditionalFormatting sqref="B3 C61:C62 C65">
    <cfRule type="expression" dxfId="105" priority="252">
      <formula>$A3=2</formula>
    </cfRule>
    <cfRule type="expression" dxfId="104" priority="253">
      <formula>$A3=1</formula>
    </cfRule>
  </conditionalFormatting>
  <conditionalFormatting sqref="B61:B64 B55:B59">
    <cfRule type="expression" dxfId="103" priority="249">
      <formula>$B55=3</formula>
    </cfRule>
    <cfRule type="expression" dxfId="102" priority="250">
      <formula>$B55=2</formula>
    </cfRule>
    <cfRule type="expression" dxfId="101" priority="251">
      <formula>$B55=1</formula>
    </cfRule>
  </conditionalFormatting>
  <conditionalFormatting sqref="D29:G29">
    <cfRule type="expression" dxfId="100" priority="247">
      <formula>$A29=2</formula>
    </cfRule>
    <cfRule type="expression" dxfId="99" priority="248">
      <formula>$A29=1</formula>
    </cfRule>
  </conditionalFormatting>
  <conditionalFormatting sqref="B61:B64 B55:B59">
    <cfRule type="expression" dxfId="98" priority="243">
      <formula>$A55=4</formula>
    </cfRule>
    <cfRule type="expression" dxfId="97" priority="244">
      <formula>$A55=3</formula>
    </cfRule>
    <cfRule type="expression" dxfId="96" priority="245">
      <formula>$A55=2</formula>
    </cfRule>
    <cfRule type="expression" dxfId="95" priority="246">
      <formula>$A55=1</formula>
    </cfRule>
  </conditionalFormatting>
  <conditionalFormatting sqref="C49:C50">
    <cfRule type="expression" dxfId="94" priority="239">
      <formula>$A49=2</formula>
    </cfRule>
    <cfRule type="expression" dxfId="93" priority="240">
      <formula>$A49=1</formula>
    </cfRule>
  </conditionalFormatting>
  <conditionalFormatting sqref="D50:G50">
    <cfRule type="expression" dxfId="92" priority="218">
      <formula>$A50=2</formula>
    </cfRule>
    <cfRule type="expression" dxfId="91" priority="219">
      <formula>$A50=1</formula>
    </cfRule>
  </conditionalFormatting>
  <conditionalFormatting sqref="C45:C49">
    <cfRule type="expression" dxfId="90" priority="212">
      <formula>$A45=2</formula>
    </cfRule>
    <cfRule type="expression" dxfId="89" priority="213">
      <formula>$A45=1</formula>
    </cfRule>
  </conditionalFormatting>
  <conditionalFormatting sqref="B47:B49">
    <cfRule type="expression" dxfId="88" priority="206">
      <formula>$A47=2</formula>
    </cfRule>
    <cfRule type="expression" dxfId="87" priority="207">
      <formula>$A47=1</formula>
    </cfRule>
  </conditionalFormatting>
  <conditionalFormatting sqref="C6:C49">
    <cfRule type="expression" dxfId="86" priority="184">
      <formula>$A6=2</formula>
    </cfRule>
    <cfRule type="expression" dxfId="85" priority="185">
      <formula>$A6=1</formula>
    </cfRule>
  </conditionalFormatting>
  <conditionalFormatting sqref="C29:C37">
    <cfRule type="expression" dxfId="84" priority="161">
      <formula>$A29=2</formula>
    </cfRule>
    <cfRule type="expression" dxfId="83" priority="162">
      <formula>$A29=1</formula>
    </cfRule>
  </conditionalFormatting>
  <conditionalFormatting sqref="C45">
    <cfRule type="expression" dxfId="82" priority="159">
      <formula>$A45=2</formula>
    </cfRule>
    <cfRule type="expression" dxfId="81" priority="160">
      <formula>$A45=1</formula>
    </cfRule>
  </conditionalFormatting>
  <conditionalFormatting sqref="C6:C49">
    <cfRule type="expression" dxfId="80" priority="119">
      <formula>$A6=2</formula>
    </cfRule>
    <cfRule type="expression" dxfId="79" priority="120">
      <formula>$A6=1</formula>
    </cfRule>
  </conditionalFormatting>
  <conditionalFormatting sqref="C49">
    <cfRule type="expression" dxfId="78" priority="117">
      <formula>$A49=2</formula>
    </cfRule>
    <cfRule type="expression" dxfId="77" priority="118">
      <formula>$A49=1</formula>
    </cfRule>
  </conditionalFormatting>
  <conditionalFormatting sqref="C45:C49">
    <cfRule type="expression" dxfId="76" priority="115">
      <formula>$A45=2</formula>
    </cfRule>
    <cfRule type="expression" dxfId="75" priority="116">
      <formula>$A45=1</formula>
    </cfRule>
  </conditionalFormatting>
  <conditionalFormatting sqref="C6:C49">
    <cfRule type="expression" dxfId="74" priority="113">
      <formula>$A6=2</formula>
    </cfRule>
    <cfRule type="expression" dxfId="73" priority="114">
      <formula>$A6=1</formula>
    </cfRule>
  </conditionalFormatting>
  <conditionalFormatting sqref="C29:C37">
    <cfRule type="expression" dxfId="72" priority="111">
      <formula>$A29=2</formula>
    </cfRule>
    <cfRule type="expression" dxfId="71" priority="112">
      <formula>$A29=1</formula>
    </cfRule>
  </conditionalFormatting>
  <conditionalFormatting sqref="C45">
    <cfRule type="expression" dxfId="70" priority="109">
      <formula>$A45=2</formula>
    </cfRule>
    <cfRule type="expression" dxfId="69" priority="110">
      <formula>$A45=1</formula>
    </cfRule>
  </conditionalFormatting>
  <conditionalFormatting sqref="C6:C49">
    <cfRule type="expression" dxfId="68" priority="107">
      <formula>$A6=2</formula>
    </cfRule>
    <cfRule type="expression" dxfId="67" priority="108">
      <formula>$A6=1</formula>
    </cfRule>
  </conditionalFormatting>
  <conditionalFormatting sqref="C49">
    <cfRule type="expression" dxfId="66" priority="105">
      <formula>$A49=2</formula>
    </cfRule>
    <cfRule type="expression" dxfId="65" priority="106">
      <formula>$A49=1</formula>
    </cfRule>
  </conditionalFormatting>
  <conditionalFormatting sqref="C45:C49">
    <cfRule type="expression" dxfId="64" priority="103">
      <formula>$A45=2</formula>
    </cfRule>
    <cfRule type="expression" dxfId="63" priority="104">
      <formula>$A45=1</formula>
    </cfRule>
  </conditionalFormatting>
  <conditionalFormatting sqref="C6:C49">
    <cfRule type="expression" dxfId="62" priority="101">
      <formula>$A6=2</formula>
    </cfRule>
    <cfRule type="expression" dxfId="61" priority="102">
      <formula>$A6=1</formula>
    </cfRule>
  </conditionalFormatting>
  <conditionalFormatting sqref="C29:C37">
    <cfRule type="expression" dxfId="60" priority="99">
      <formula>$A29=2</formula>
    </cfRule>
    <cfRule type="expression" dxfId="59" priority="100">
      <formula>$A29=1</formula>
    </cfRule>
  </conditionalFormatting>
  <conditionalFormatting sqref="C45">
    <cfRule type="expression" dxfId="58" priority="97">
      <formula>$A45=2</formula>
    </cfRule>
    <cfRule type="expression" dxfId="57" priority="98">
      <formula>$A45=1</formula>
    </cfRule>
  </conditionalFormatting>
  <conditionalFormatting sqref="D6:G49">
    <cfRule type="expression" dxfId="56" priority="95">
      <formula>$A6=2</formula>
    </cfRule>
    <cfRule type="expression" dxfId="55" priority="96">
      <formula>$A6=1</formula>
    </cfRule>
  </conditionalFormatting>
  <conditionalFormatting sqref="D29:G29">
    <cfRule type="expression" dxfId="54" priority="93">
      <formula>$A29=2</formula>
    </cfRule>
    <cfRule type="expression" dxfId="53" priority="94">
      <formula>$A29=1</formula>
    </cfRule>
  </conditionalFormatting>
  <conditionalFormatting sqref="G6:G49">
    <cfRule type="expression" dxfId="52" priority="91">
      <formula>$A6=2</formula>
    </cfRule>
    <cfRule type="expression" dxfId="51" priority="92">
      <formula>$A6=1</formula>
    </cfRule>
  </conditionalFormatting>
  <conditionalFormatting sqref="G29">
    <cfRule type="expression" dxfId="50" priority="89">
      <formula>$A29=2</formula>
    </cfRule>
    <cfRule type="expression" dxfId="49" priority="90">
      <formula>$A29=1</formula>
    </cfRule>
  </conditionalFormatting>
  <conditionalFormatting sqref="G36">
    <cfRule type="expression" dxfId="48" priority="87">
      <formula>$A36=2</formula>
    </cfRule>
    <cfRule type="expression" dxfId="47" priority="88">
      <formula>$A36=1</formula>
    </cfRule>
  </conditionalFormatting>
  <conditionalFormatting sqref="D6:F49">
    <cfRule type="expression" dxfId="46" priority="85">
      <formula>$A6=2</formula>
    </cfRule>
    <cfRule type="expression" dxfId="45" priority="86">
      <formula>$A6=1</formula>
    </cfRule>
  </conditionalFormatting>
  <conditionalFormatting sqref="D29:F29">
    <cfRule type="expression" dxfId="44" priority="83">
      <formula>$A29=2</formula>
    </cfRule>
    <cfRule type="expression" dxfId="43" priority="84">
      <formula>$A29=1</formula>
    </cfRule>
  </conditionalFormatting>
  <conditionalFormatting sqref="F36">
    <cfRule type="expression" dxfId="42" priority="81">
      <formula>$A36=2</formula>
    </cfRule>
    <cfRule type="expression" dxfId="41" priority="82">
      <formula>$A36=1</formula>
    </cfRule>
  </conditionalFormatting>
  <conditionalFormatting sqref="D6:G49">
    <cfRule type="expression" dxfId="40" priority="79">
      <formula>$A6=2</formula>
    </cfRule>
    <cfRule type="expression" dxfId="39" priority="80">
      <formula>$A6=1</formula>
    </cfRule>
  </conditionalFormatting>
  <conditionalFormatting sqref="D29:G29">
    <cfRule type="expression" dxfId="38" priority="77">
      <formula>$A29=2</formula>
    </cfRule>
    <cfRule type="expression" dxfId="37" priority="78">
      <formula>$A29=1</formula>
    </cfRule>
  </conditionalFormatting>
  <conditionalFormatting sqref="F36:G36">
    <cfRule type="expression" dxfId="36" priority="75">
      <formula>$A36=2</formula>
    </cfRule>
    <cfRule type="expression" dxfId="35" priority="76">
      <formula>$A36=1</formula>
    </cfRule>
  </conditionalFormatting>
  <conditionalFormatting sqref="D6:G49">
    <cfRule type="expression" dxfId="34" priority="73">
      <formula>$A6=2</formula>
    </cfRule>
    <cfRule type="expression" dxfId="33" priority="74">
      <formula>$A6=1</formula>
    </cfRule>
  </conditionalFormatting>
  <conditionalFormatting sqref="D29:G29">
    <cfRule type="expression" dxfId="32" priority="71">
      <formula>$A29=2</formula>
    </cfRule>
    <cfRule type="expression" dxfId="31" priority="72">
      <formula>$A29=1</formula>
    </cfRule>
  </conditionalFormatting>
  <conditionalFormatting sqref="F36:G36">
    <cfRule type="expression" dxfId="30" priority="69">
      <formula>$A36=2</formula>
    </cfRule>
    <cfRule type="expression" dxfId="29" priority="70">
      <formula>$A36=1</formula>
    </cfRule>
  </conditionalFormatting>
  <pageMargins left="0" right="0" top="0" bottom="0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G120"/>
  <sheetViews>
    <sheetView zoomScaleNormal="100" zoomScaleSheetLayoutView="70" workbookViewId="0">
      <pane xSplit="2" ySplit="4" topLeftCell="C5" activePane="bottomRight" state="frozen"/>
      <selection activeCell="L27" sqref="L27"/>
      <selection pane="topRight" activeCell="L27" sqref="L27"/>
      <selection pane="bottomLeft" activeCell="L27" sqref="L27"/>
      <selection pane="bottomRight" sqref="A1:A1048576"/>
    </sheetView>
  </sheetViews>
  <sheetFormatPr defaultRowHeight="15"/>
  <cols>
    <col min="1" max="1" width="9.140625" style="69" hidden="1" customWidth="1"/>
    <col min="2" max="2" width="65.140625" style="69" customWidth="1"/>
    <col min="3" max="3" width="17.5703125" style="69" customWidth="1"/>
    <col min="4" max="7" width="9.140625" style="70" customWidth="1"/>
    <col min="8" max="16384" width="9.140625" style="69"/>
  </cols>
  <sheetData>
    <row r="1" spans="1:7" s="27" customFormat="1" ht="27" customHeight="1">
      <c r="A1" s="28"/>
      <c r="B1" s="30" t="s">
        <v>17</v>
      </c>
      <c r="C1" s="29"/>
      <c r="D1" s="31"/>
      <c r="E1" s="32"/>
      <c r="F1" s="33"/>
      <c r="G1" s="34"/>
    </row>
    <row r="2" spans="1:7" s="27" customFormat="1" ht="87.75" customHeight="1">
      <c r="A2" s="28"/>
      <c r="B2" s="132" t="s">
        <v>18</v>
      </c>
      <c r="C2" s="132"/>
      <c r="D2" s="35"/>
      <c r="E2" s="35"/>
      <c r="F2" s="35"/>
      <c r="G2" s="35"/>
    </row>
    <row r="3" spans="1:7" s="27" customFormat="1" ht="61.5" customHeight="1">
      <c r="A3" s="28"/>
      <c r="B3" s="36" t="s">
        <v>17</v>
      </c>
      <c r="C3" s="37" t="s">
        <v>19</v>
      </c>
      <c r="D3" s="37" t="s">
        <v>3</v>
      </c>
      <c r="E3" s="37" t="s">
        <v>4</v>
      </c>
      <c r="F3" s="37" t="s">
        <v>5</v>
      </c>
      <c r="G3" s="37" t="s">
        <v>6</v>
      </c>
    </row>
    <row r="4" spans="1:7" s="27" customFormat="1" ht="31.5" customHeight="1">
      <c r="A4" s="28"/>
      <c r="B4" s="38"/>
      <c r="C4" s="39" t="s">
        <v>7</v>
      </c>
      <c r="D4" s="40" t="s">
        <v>7</v>
      </c>
      <c r="E4" s="40" t="s">
        <v>7</v>
      </c>
      <c r="F4" s="40" t="s">
        <v>7</v>
      </c>
      <c r="G4" s="40" t="s">
        <v>7</v>
      </c>
    </row>
    <row r="5" spans="1:7" s="27" customFormat="1" ht="30" customHeight="1">
      <c r="A5" s="28">
        <v>1</v>
      </c>
      <c r="B5" s="41" t="s">
        <v>8</v>
      </c>
      <c r="C5" s="37">
        <v>2646</v>
      </c>
      <c r="D5" s="37">
        <v>608</v>
      </c>
      <c r="E5" s="37">
        <v>568</v>
      </c>
      <c r="F5" s="37">
        <v>653</v>
      </c>
      <c r="G5" s="37">
        <v>817</v>
      </c>
    </row>
    <row r="6" spans="1:7" s="42" customFormat="1" ht="17.100000000000001" customHeight="1">
      <c r="A6" s="28">
        <v>2</v>
      </c>
      <c r="B6" s="43" t="s">
        <v>20</v>
      </c>
      <c r="C6" s="44">
        <v>2646</v>
      </c>
      <c r="D6" s="44">
        <v>608</v>
      </c>
      <c r="E6" s="44">
        <v>568</v>
      </c>
      <c r="F6" s="44">
        <v>653</v>
      </c>
      <c r="G6" s="44">
        <v>817</v>
      </c>
    </row>
    <row r="7" spans="1:7" s="49" customFormat="1" ht="15.75" customHeight="1">
      <c r="A7" s="28"/>
      <c r="B7" s="45" t="s">
        <v>21</v>
      </c>
      <c r="C7" s="46">
        <v>2159</v>
      </c>
      <c r="D7" s="47">
        <v>502</v>
      </c>
      <c r="E7" s="47">
        <v>432</v>
      </c>
      <c r="F7" s="47">
        <v>503</v>
      </c>
      <c r="G7" s="47">
        <v>722</v>
      </c>
    </row>
    <row r="8" spans="1:7" s="49" customFormat="1" ht="15.75" customHeight="1">
      <c r="A8" s="28"/>
      <c r="B8" s="45" t="s">
        <v>22</v>
      </c>
      <c r="C8" s="46">
        <v>487</v>
      </c>
      <c r="D8" s="47">
        <v>106</v>
      </c>
      <c r="E8" s="47">
        <v>136</v>
      </c>
      <c r="F8" s="47">
        <v>150</v>
      </c>
      <c r="G8" s="47">
        <v>95</v>
      </c>
    </row>
    <row r="9" spans="1:7" s="27" customFormat="1" ht="30" customHeight="1">
      <c r="A9" s="28">
        <v>1</v>
      </c>
      <c r="B9" s="41" t="s">
        <v>23</v>
      </c>
      <c r="C9" s="37">
        <v>478</v>
      </c>
      <c r="D9" s="37">
        <v>85</v>
      </c>
      <c r="E9" s="37">
        <v>6</v>
      </c>
      <c r="F9" s="37">
        <v>39</v>
      </c>
      <c r="G9" s="37">
        <v>348</v>
      </c>
    </row>
    <row r="10" spans="1:7" s="42" customFormat="1" ht="17.100000000000001" customHeight="1">
      <c r="A10" s="28">
        <v>2</v>
      </c>
      <c r="B10" s="43" t="s">
        <v>20</v>
      </c>
      <c r="C10" s="44">
        <v>478</v>
      </c>
      <c r="D10" s="44">
        <v>85</v>
      </c>
      <c r="E10" s="44">
        <v>6</v>
      </c>
      <c r="F10" s="44">
        <v>39</v>
      </c>
      <c r="G10" s="44">
        <v>348</v>
      </c>
    </row>
    <row r="11" spans="1:7" s="49" customFormat="1" ht="15.75" customHeight="1">
      <c r="A11" s="28"/>
      <c r="B11" s="45" t="s">
        <v>21</v>
      </c>
      <c r="C11" s="46">
        <v>478</v>
      </c>
      <c r="D11" s="47">
        <v>85</v>
      </c>
      <c r="E11" s="47">
        <v>6</v>
      </c>
      <c r="F11" s="47">
        <v>39</v>
      </c>
      <c r="G11" s="47">
        <v>348</v>
      </c>
    </row>
    <row r="12" spans="1:7" s="49" customFormat="1" ht="15.75" customHeight="1">
      <c r="A12" s="28"/>
      <c r="B12" s="45" t="s">
        <v>22</v>
      </c>
      <c r="C12" s="46"/>
      <c r="D12" s="47">
        <v>0</v>
      </c>
      <c r="E12" s="47">
        <v>0</v>
      </c>
      <c r="F12" s="47">
        <v>0</v>
      </c>
      <c r="G12" s="47">
        <v>0</v>
      </c>
    </row>
    <row r="13" spans="1:7" s="27" customFormat="1" ht="28.5" customHeight="1">
      <c r="A13" s="28">
        <v>1</v>
      </c>
      <c r="B13" s="41" t="s">
        <v>9</v>
      </c>
      <c r="C13" s="37">
        <v>322</v>
      </c>
      <c r="D13" s="37">
        <v>21</v>
      </c>
      <c r="E13" s="37">
        <v>0</v>
      </c>
      <c r="F13" s="37">
        <v>0</v>
      </c>
      <c r="G13" s="37">
        <v>301</v>
      </c>
    </row>
    <row r="14" spans="1:7" s="50" customFormat="1" ht="17.100000000000001" customHeight="1">
      <c r="A14" s="28">
        <v>2</v>
      </c>
      <c r="B14" s="43" t="s">
        <v>20</v>
      </c>
      <c r="C14" s="44">
        <v>322</v>
      </c>
      <c r="D14" s="44">
        <v>21</v>
      </c>
      <c r="E14" s="44">
        <v>0</v>
      </c>
      <c r="F14" s="44">
        <v>0</v>
      </c>
      <c r="G14" s="44">
        <v>301</v>
      </c>
    </row>
    <row r="15" spans="1:7" s="49" customFormat="1" ht="15.75" customHeight="1">
      <c r="A15" s="28"/>
      <c r="B15" s="45" t="s">
        <v>21</v>
      </c>
      <c r="C15" s="46">
        <v>212</v>
      </c>
      <c r="D15" s="47">
        <v>21</v>
      </c>
      <c r="E15" s="47"/>
      <c r="F15" s="47">
        <v>0</v>
      </c>
      <c r="G15" s="47">
        <v>191</v>
      </c>
    </row>
    <row r="16" spans="1:7" s="49" customFormat="1" ht="15.75" customHeight="1">
      <c r="A16" s="28"/>
      <c r="B16" s="45" t="s">
        <v>22</v>
      </c>
      <c r="C16" s="46">
        <v>110</v>
      </c>
      <c r="D16" s="47">
        <v>0</v>
      </c>
      <c r="E16" s="47"/>
      <c r="F16" s="47">
        <v>0</v>
      </c>
      <c r="G16" s="47">
        <v>110</v>
      </c>
    </row>
    <row r="17" spans="1:7" s="27" customFormat="1" ht="28.5" customHeight="1">
      <c r="A17" s="28">
        <v>1</v>
      </c>
      <c r="B17" s="41" t="s">
        <v>24</v>
      </c>
      <c r="C17" s="37">
        <v>1119</v>
      </c>
      <c r="D17" s="37">
        <v>230</v>
      </c>
      <c r="E17" s="37">
        <v>135</v>
      </c>
      <c r="F17" s="37">
        <v>435</v>
      </c>
      <c r="G17" s="37">
        <v>319</v>
      </c>
    </row>
    <row r="18" spans="1:7" s="50" customFormat="1" ht="16.5" customHeight="1">
      <c r="A18" s="28">
        <v>2</v>
      </c>
      <c r="B18" s="43" t="s">
        <v>20</v>
      </c>
      <c r="C18" s="44">
        <v>1119</v>
      </c>
      <c r="D18" s="44">
        <v>230</v>
      </c>
      <c r="E18" s="44">
        <v>135</v>
      </c>
      <c r="F18" s="44">
        <v>435</v>
      </c>
      <c r="G18" s="44">
        <v>319</v>
      </c>
    </row>
    <row r="19" spans="1:7" s="49" customFormat="1" ht="15.75" customHeight="1">
      <c r="A19" s="28"/>
      <c r="B19" s="45" t="s">
        <v>21</v>
      </c>
      <c r="C19" s="46">
        <v>1119</v>
      </c>
      <c r="D19" s="47">
        <v>230</v>
      </c>
      <c r="E19" s="47">
        <v>135</v>
      </c>
      <c r="F19" s="47">
        <v>435</v>
      </c>
      <c r="G19" s="47">
        <v>319</v>
      </c>
    </row>
    <row r="20" spans="1:7" s="49" customFormat="1" ht="15.75" customHeight="1">
      <c r="A20" s="28"/>
      <c r="B20" s="45" t="s">
        <v>22</v>
      </c>
      <c r="C20" s="46"/>
      <c r="D20" s="47">
        <v>0</v>
      </c>
      <c r="E20" s="47">
        <v>0</v>
      </c>
      <c r="F20" s="47">
        <v>0</v>
      </c>
      <c r="G20" s="47">
        <v>0</v>
      </c>
    </row>
    <row r="21" spans="1:7" s="27" customFormat="1" ht="28.5" customHeight="1">
      <c r="A21" s="28">
        <v>1</v>
      </c>
      <c r="B21" s="41" t="s">
        <v>25</v>
      </c>
      <c r="C21" s="37">
        <v>1009</v>
      </c>
      <c r="D21" s="37">
        <v>241</v>
      </c>
      <c r="E21" s="37">
        <v>141</v>
      </c>
      <c r="F21" s="37">
        <v>108</v>
      </c>
      <c r="G21" s="37">
        <v>519</v>
      </c>
    </row>
    <row r="22" spans="1:7" s="51" customFormat="1" ht="18.75" customHeight="1">
      <c r="A22" s="28">
        <v>2</v>
      </c>
      <c r="B22" s="43" t="s">
        <v>20</v>
      </c>
      <c r="C22" s="44">
        <v>1009</v>
      </c>
      <c r="D22" s="44">
        <v>241</v>
      </c>
      <c r="E22" s="44">
        <v>141</v>
      </c>
      <c r="F22" s="44">
        <v>108</v>
      </c>
      <c r="G22" s="44">
        <v>519</v>
      </c>
    </row>
    <row r="23" spans="1:7" s="51" customFormat="1" ht="15.75" customHeight="1">
      <c r="A23" s="28"/>
      <c r="B23" s="45" t="s">
        <v>21</v>
      </c>
      <c r="C23" s="46">
        <v>820</v>
      </c>
      <c r="D23" s="47">
        <v>241</v>
      </c>
      <c r="E23" s="47">
        <v>141</v>
      </c>
      <c r="F23" s="47">
        <v>108</v>
      </c>
      <c r="G23" s="47">
        <v>330</v>
      </c>
    </row>
    <row r="24" spans="1:7" s="51" customFormat="1" ht="15.75" customHeight="1">
      <c r="A24" s="28"/>
      <c r="B24" s="45" t="s">
        <v>22</v>
      </c>
      <c r="C24" s="46">
        <v>189</v>
      </c>
      <c r="D24" s="47">
        <v>0</v>
      </c>
      <c r="E24" s="47">
        <v>0</v>
      </c>
      <c r="F24" s="47">
        <v>0</v>
      </c>
      <c r="G24" s="47">
        <v>189</v>
      </c>
    </row>
    <row r="25" spans="1:7" s="51" customFormat="1" ht="29.25" customHeight="1">
      <c r="A25" s="28">
        <v>1</v>
      </c>
      <c r="B25" s="41" t="s">
        <v>10</v>
      </c>
      <c r="C25" s="37">
        <v>7577</v>
      </c>
      <c r="D25" s="37">
        <v>1452</v>
      </c>
      <c r="E25" s="37">
        <v>1494</v>
      </c>
      <c r="F25" s="37">
        <v>2034</v>
      </c>
      <c r="G25" s="37">
        <v>2597</v>
      </c>
    </row>
    <row r="26" spans="1:7" s="50" customFormat="1" ht="17.100000000000001" customHeight="1">
      <c r="A26" s="28">
        <v>2</v>
      </c>
      <c r="B26" s="52" t="s">
        <v>20</v>
      </c>
      <c r="C26" s="44">
        <v>7577</v>
      </c>
      <c r="D26" s="44">
        <v>1452</v>
      </c>
      <c r="E26" s="44">
        <v>1494</v>
      </c>
      <c r="F26" s="44">
        <v>2034</v>
      </c>
      <c r="G26" s="44">
        <v>2597</v>
      </c>
    </row>
    <row r="27" spans="1:7" s="49" customFormat="1" ht="15.75" customHeight="1">
      <c r="A27" s="28"/>
      <c r="B27" s="45" t="s">
        <v>21</v>
      </c>
      <c r="C27" s="46">
        <v>7577</v>
      </c>
      <c r="D27" s="47">
        <v>1452</v>
      </c>
      <c r="E27" s="47">
        <v>1494</v>
      </c>
      <c r="F27" s="47">
        <v>2034</v>
      </c>
      <c r="G27" s="47">
        <v>2597</v>
      </c>
    </row>
    <row r="28" spans="1:7" s="49" customFormat="1" ht="15.75" customHeight="1">
      <c r="A28" s="28"/>
      <c r="B28" s="45" t="s">
        <v>22</v>
      </c>
      <c r="C28" s="46">
        <v>0</v>
      </c>
      <c r="D28" s="47">
        <v>0</v>
      </c>
      <c r="E28" s="47">
        <v>0</v>
      </c>
      <c r="F28" s="47"/>
      <c r="G28" s="47">
        <v>0</v>
      </c>
    </row>
    <row r="29" spans="1:7" s="51" customFormat="1" ht="29.25" customHeight="1">
      <c r="A29" s="28">
        <v>1</v>
      </c>
      <c r="B29" s="41" t="s">
        <v>26</v>
      </c>
      <c r="C29" s="37">
        <v>2123</v>
      </c>
      <c r="D29" s="37">
        <v>114</v>
      </c>
      <c r="E29" s="37">
        <v>325</v>
      </c>
      <c r="F29" s="37">
        <v>298</v>
      </c>
      <c r="G29" s="37">
        <v>1386</v>
      </c>
    </row>
    <row r="30" spans="1:7" s="50" customFormat="1" ht="17.100000000000001" customHeight="1">
      <c r="A30" s="28">
        <v>2</v>
      </c>
      <c r="B30" s="52" t="s">
        <v>20</v>
      </c>
      <c r="C30" s="44">
        <v>2123</v>
      </c>
      <c r="D30" s="44">
        <v>114</v>
      </c>
      <c r="E30" s="44">
        <v>325</v>
      </c>
      <c r="F30" s="44">
        <v>298</v>
      </c>
      <c r="G30" s="44">
        <v>1386</v>
      </c>
    </row>
    <row r="31" spans="1:7" s="49" customFormat="1" ht="15.75" customHeight="1">
      <c r="A31" s="28"/>
      <c r="B31" s="45" t="s">
        <v>21</v>
      </c>
      <c r="C31" s="46">
        <v>1901</v>
      </c>
      <c r="D31" s="47">
        <v>94</v>
      </c>
      <c r="E31" s="47">
        <v>304</v>
      </c>
      <c r="F31" s="47">
        <v>287</v>
      </c>
      <c r="G31" s="47">
        <v>1216</v>
      </c>
    </row>
    <row r="32" spans="1:7" s="49" customFormat="1" ht="15.75" customHeight="1">
      <c r="A32" s="28"/>
      <c r="B32" s="45" t="s">
        <v>22</v>
      </c>
      <c r="C32" s="46">
        <v>222</v>
      </c>
      <c r="D32" s="47">
        <v>20</v>
      </c>
      <c r="E32" s="47">
        <v>21</v>
      </c>
      <c r="F32" s="47">
        <v>11</v>
      </c>
      <c r="G32" s="47">
        <v>170</v>
      </c>
    </row>
    <row r="33" spans="1:7" s="51" customFormat="1" ht="29.25" customHeight="1">
      <c r="A33" s="28">
        <v>1</v>
      </c>
      <c r="B33" s="41" t="s">
        <v>27</v>
      </c>
      <c r="C33" s="37">
        <v>73</v>
      </c>
      <c r="D33" s="37">
        <v>19</v>
      </c>
      <c r="E33" s="37">
        <v>13</v>
      </c>
      <c r="F33" s="37">
        <v>15</v>
      </c>
      <c r="G33" s="37">
        <v>26</v>
      </c>
    </row>
    <row r="34" spans="1:7" s="50" customFormat="1" ht="17.100000000000001" customHeight="1">
      <c r="A34" s="28">
        <v>2</v>
      </c>
      <c r="B34" s="52" t="s">
        <v>28</v>
      </c>
      <c r="C34" s="44">
        <v>73</v>
      </c>
      <c r="D34" s="44">
        <v>19</v>
      </c>
      <c r="E34" s="44">
        <v>13</v>
      </c>
      <c r="F34" s="44">
        <v>15</v>
      </c>
      <c r="G34" s="44">
        <v>26</v>
      </c>
    </row>
    <row r="35" spans="1:7" s="49" customFormat="1" ht="15.75" customHeight="1">
      <c r="A35" s="28"/>
      <c r="B35" s="45" t="s">
        <v>21</v>
      </c>
      <c r="C35" s="46">
        <v>73</v>
      </c>
      <c r="D35" s="53">
        <v>19</v>
      </c>
      <c r="E35" s="53">
        <v>13</v>
      </c>
      <c r="F35" s="53">
        <v>15</v>
      </c>
      <c r="G35" s="54">
        <v>26</v>
      </c>
    </row>
    <row r="36" spans="1:7" s="49" customFormat="1" ht="15.75" customHeight="1">
      <c r="A36" s="28"/>
      <c r="B36" s="45" t="s">
        <v>22</v>
      </c>
      <c r="C36" s="46"/>
      <c r="D36" s="53"/>
      <c r="E36" s="53"/>
      <c r="F36" s="53"/>
      <c r="G36" s="54"/>
    </row>
    <row r="37" spans="1:7" s="51" customFormat="1" ht="29.25" customHeight="1">
      <c r="A37" s="28">
        <v>1</v>
      </c>
      <c r="B37" s="41" t="s">
        <v>29</v>
      </c>
      <c r="C37" s="37">
        <v>1746</v>
      </c>
      <c r="D37" s="37">
        <v>343</v>
      </c>
      <c r="E37" s="37">
        <v>457</v>
      </c>
      <c r="F37" s="37">
        <v>344</v>
      </c>
      <c r="G37" s="37">
        <v>602</v>
      </c>
    </row>
    <row r="38" spans="1:7" s="50" customFormat="1" ht="17.100000000000001" customHeight="1">
      <c r="A38" s="28">
        <v>2</v>
      </c>
      <c r="B38" s="55" t="s">
        <v>28</v>
      </c>
      <c r="C38" s="44">
        <v>1746</v>
      </c>
      <c r="D38" s="44">
        <v>343</v>
      </c>
      <c r="E38" s="44">
        <v>457</v>
      </c>
      <c r="F38" s="44">
        <v>344</v>
      </c>
      <c r="G38" s="44">
        <v>602</v>
      </c>
    </row>
    <row r="39" spans="1:7" s="49" customFormat="1" ht="15.75" customHeight="1">
      <c r="A39" s="28"/>
      <c r="B39" s="45" t="s">
        <v>21</v>
      </c>
      <c r="C39" s="46">
        <v>1316</v>
      </c>
      <c r="D39" s="46">
        <v>269</v>
      </c>
      <c r="E39" s="47">
        <v>328</v>
      </c>
      <c r="F39" s="47">
        <v>254</v>
      </c>
      <c r="G39" s="47">
        <v>465</v>
      </c>
    </row>
    <row r="40" spans="1:7" s="49" customFormat="1" ht="15.75" customHeight="1">
      <c r="A40" s="28"/>
      <c r="B40" s="45" t="s">
        <v>22</v>
      </c>
      <c r="C40" s="46">
        <v>430</v>
      </c>
      <c r="D40" s="46">
        <v>74</v>
      </c>
      <c r="E40" s="47">
        <v>129</v>
      </c>
      <c r="F40" s="47">
        <v>90</v>
      </c>
      <c r="G40" s="47">
        <v>137</v>
      </c>
    </row>
    <row r="41" spans="1:7" s="27" customFormat="1" ht="30.75" customHeight="1">
      <c r="A41" s="28">
        <v>1</v>
      </c>
      <c r="B41" s="41" t="s">
        <v>30</v>
      </c>
      <c r="C41" s="37">
        <v>648</v>
      </c>
      <c r="D41" s="37">
        <v>111</v>
      </c>
      <c r="E41" s="37">
        <v>222</v>
      </c>
      <c r="F41" s="37">
        <v>142</v>
      </c>
      <c r="G41" s="37">
        <v>173</v>
      </c>
    </row>
    <row r="42" spans="1:7" s="57" customFormat="1" ht="17.100000000000001" customHeight="1">
      <c r="A42" s="28">
        <v>2</v>
      </c>
      <c r="B42" s="56" t="s">
        <v>28</v>
      </c>
      <c r="C42" s="44">
        <v>648</v>
      </c>
      <c r="D42" s="44">
        <v>111</v>
      </c>
      <c r="E42" s="44">
        <v>222</v>
      </c>
      <c r="F42" s="44">
        <v>142</v>
      </c>
      <c r="G42" s="44">
        <v>173</v>
      </c>
    </row>
    <row r="43" spans="1:7" s="49" customFormat="1" ht="15.75" customHeight="1">
      <c r="A43" s="28">
        <v>7</v>
      </c>
      <c r="B43" s="45" t="s">
        <v>21</v>
      </c>
      <c r="C43" s="46">
        <v>583</v>
      </c>
      <c r="D43" s="46">
        <v>101</v>
      </c>
      <c r="E43" s="47">
        <v>196</v>
      </c>
      <c r="F43" s="47">
        <v>128</v>
      </c>
      <c r="G43" s="47">
        <v>158</v>
      </c>
    </row>
    <row r="44" spans="1:7" s="49" customFormat="1" ht="15.75" customHeight="1">
      <c r="A44" s="28">
        <v>9</v>
      </c>
      <c r="B44" s="45" t="s">
        <v>22</v>
      </c>
      <c r="C44" s="46">
        <v>65</v>
      </c>
      <c r="D44" s="46">
        <v>10</v>
      </c>
      <c r="E44" s="47">
        <v>26</v>
      </c>
      <c r="F44" s="47">
        <v>14</v>
      </c>
      <c r="G44" s="47">
        <v>15</v>
      </c>
    </row>
    <row r="45" spans="1:7" s="58" customFormat="1" ht="25.5" customHeight="1">
      <c r="A45" s="28">
        <v>1</v>
      </c>
      <c r="B45" s="41" t="s">
        <v>31</v>
      </c>
      <c r="C45" s="37">
        <v>1805</v>
      </c>
      <c r="D45" s="37">
        <v>425</v>
      </c>
      <c r="E45" s="37">
        <v>426</v>
      </c>
      <c r="F45" s="37">
        <v>506</v>
      </c>
      <c r="G45" s="37">
        <v>448</v>
      </c>
    </row>
    <row r="46" spans="1:7" s="58" customFormat="1" ht="19.5" customHeight="1">
      <c r="A46" s="28">
        <v>2</v>
      </c>
      <c r="B46" s="52" t="s">
        <v>28</v>
      </c>
      <c r="C46" s="44">
        <v>1805</v>
      </c>
      <c r="D46" s="44">
        <v>425</v>
      </c>
      <c r="E46" s="44">
        <v>426</v>
      </c>
      <c r="F46" s="44">
        <v>506</v>
      </c>
      <c r="G46" s="44">
        <v>448</v>
      </c>
    </row>
    <row r="47" spans="1:7" s="58" customFormat="1" ht="17.25" customHeight="1">
      <c r="A47" s="28"/>
      <c r="B47" s="45" t="s">
        <v>21</v>
      </c>
      <c r="C47" s="46">
        <v>1699</v>
      </c>
      <c r="D47" s="47">
        <v>400</v>
      </c>
      <c r="E47" s="47">
        <v>401</v>
      </c>
      <c r="F47" s="47">
        <v>487</v>
      </c>
      <c r="G47" s="47">
        <v>411</v>
      </c>
    </row>
    <row r="48" spans="1:7" s="58" customFormat="1" ht="17.25" customHeight="1">
      <c r="A48" s="28"/>
      <c r="B48" s="45" t="s">
        <v>22</v>
      </c>
      <c r="C48" s="46">
        <v>106</v>
      </c>
      <c r="D48" s="47">
        <v>25</v>
      </c>
      <c r="E48" s="47">
        <v>25</v>
      </c>
      <c r="F48" s="47">
        <v>19</v>
      </c>
      <c r="G48" s="47">
        <v>37</v>
      </c>
    </row>
    <row r="49" spans="1:7" s="27" customFormat="1" ht="27.75" customHeight="1">
      <c r="A49" s="28">
        <v>1</v>
      </c>
      <c r="B49" s="41" t="s">
        <v>32</v>
      </c>
      <c r="C49" s="37">
        <v>4432</v>
      </c>
      <c r="D49" s="37">
        <v>1226</v>
      </c>
      <c r="E49" s="37">
        <v>971</v>
      </c>
      <c r="F49" s="37">
        <v>943</v>
      </c>
      <c r="G49" s="37">
        <v>1292</v>
      </c>
    </row>
    <row r="50" spans="1:7" s="50" customFormat="1" ht="17.100000000000001" customHeight="1">
      <c r="A50" s="28">
        <v>2</v>
      </c>
      <c r="B50" s="44" t="s">
        <v>20</v>
      </c>
      <c r="C50" s="44">
        <v>2478</v>
      </c>
      <c r="D50" s="44">
        <v>704</v>
      </c>
      <c r="E50" s="44">
        <v>466</v>
      </c>
      <c r="F50" s="44">
        <v>511</v>
      </c>
      <c r="G50" s="44">
        <v>797</v>
      </c>
    </row>
    <row r="51" spans="1:7" s="49" customFormat="1" ht="15.75" customHeight="1">
      <c r="A51" s="28"/>
      <c r="B51" s="45" t="s">
        <v>21</v>
      </c>
      <c r="C51" s="46">
        <v>2110</v>
      </c>
      <c r="D51" s="47">
        <v>624</v>
      </c>
      <c r="E51" s="47">
        <v>407</v>
      </c>
      <c r="F51" s="47">
        <v>388</v>
      </c>
      <c r="G51" s="47">
        <v>691</v>
      </c>
    </row>
    <row r="52" spans="1:7" s="49" customFormat="1" ht="15.75" customHeight="1">
      <c r="A52" s="28"/>
      <c r="B52" s="45" t="s">
        <v>22</v>
      </c>
      <c r="C52" s="46">
        <v>368</v>
      </c>
      <c r="D52" s="47">
        <v>80</v>
      </c>
      <c r="E52" s="47">
        <v>59</v>
      </c>
      <c r="F52" s="47">
        <v>123</v>
      </c>
      <c r="G52" s="47">
        <v>106</v>
      </c>
    </row>
    <row r="53" spans="1:7" s="50" customFormat="1" ht="17.100000000000001" customHeight="1">
      <c r="A53" s="28">
        <v>2</v>
      </c>
      <c r="B53" s="44" t="s">
        <v>28</v>
      </c>
      <c r="C53" s="44">
        <v>1954</v>
      </c>
      <c r="D53" s="44">
        <v>522</v>
      </c>
      <c r="E53" s="44">
        <v>505</v>
      </c>
      <c r="F53" s="44">
        <v>432</v>
      </c>
      <c r="G53" s="44">
        <v>495</v>
      </c>
    </row>
    <row r="54" spans="1:7" s="49" customFormat="1" ht="15.75" customHeight="1">
      <c r="A54" s="28"/>
      <c r="B54" s="45" t="s">
        <v>21</v>
      </c>
      <c r="C54" s="46">
        <v>1674</v>
      </c>
      <c r="D54" s="47">
        <v>461</v>
      </c>
      <c r="E54" s="47">
        <v>417</v>
      </c>
      <c r="F54" s="47">
        <v>351</v>
      </c>
      <c r="G54" s="47">
        <v>445</v>
      </c>
    </row>
    <row r="55" spans="1:7" s="49" customFormat="1" ht="15.75" customHeight="1">
      <c r="A55" s="28"/>
      <c r="B55" s="45" t="s">
        <v>22</v>
      </c>
      <c r="C55" s="46">
        <v>280</v>
      </c>
      <c r="D55" s="47">
        <v>61</v>
      </c>
      <c r="E55" s="47">
        <v>88</v>
      </c>
      <c r="F55" s="47">
        <v>81</v>
      </c>
      <c r="G55" s="47">
        <v>50</v>
      </c>
    </row>
    <row r="56" spans="1:7" s="60" customFormat="1" ht="29.25" customHeight="1">
      <c r="A56" s="61">
        <v>1</v>
      </c>
      <c r="B56" s="41" t="s">
        <v>33</v>
      </c>
      <c r="C56" s="37">
        <v>1897</v>
      </c>
      <c r="D56" s="37">
        <v>610</v>
      </c>
      <c r="E56" s="37">
        <v>404</v>
      </c>
      <c r="F56" s="37">
        <v>377</v>
      </c>
      <c r="G56" s="37">
        <v>506</v>
      </c>
    </row>
    <row r="57" spans="1:7" s="49" customFormat="1" ht="15.75" customHeight="1">
      <c r="A57" s="28">
        <v>2</v>
      </c>
      <c r="B57" s="56" t="s">
        <v>28</v>
      </c>
      <c r="C57" s="44">
        <v>1897</v>
      </c>
      <c r="D57" s="44">
        <v>610</v>
      </c>
      <c r="E57" s="44">
        <v>404</v>
      </c>
      <c r="F57" s="44">
        <v>377</v>
      </c>
      <c r="G57" s="44">
        <v>506</v>
      </c>
    </row>
    <row r="58" spans="1:7" s="49" customFormat="1" ht="15.75" customHeight="1">
      <c r="A58" s="28"/>
      <c r="B58" s="45" t="s">
        <v>21</v>
      </c>
      <c r="C58" s="46">
        <v>1414</v>
      </c>
      <c r="D58" s="47">
        <v>451</v>
      </c>
      <c r="E58" s="47">
        <v>321</v>
      </c>
      <c r="F58" s="47">
        <v>312</v>
      </c>
      <c r="G58" s="47">
        <v>330</v>
      </c>
    </row>
    <row r="59" spans="1:7" s="49" customFormat="1" ht="15.75" customHeight="1">
      <c r="A59" s="28"/>
      <c r="B59" s="45" t="s">
        <v>22</v>
      </c>
      <c r="C59" s="46">
        <v>483</v>
      </c>
      <c r="D59" s="47">
        <v>159</v>
      </c>
      <c r="E59" s="47">
        <v>83</v>
      </c>
      <c r="F59" s="47">
        <v>65</v>
      </c>
      <c r="G59" s="47">
        <v>176</v>
      </c>
    </row>
    <row r="60" spans="1:7" s="27" customFormat="1" ht="24.75" customHeight="1">
      <c r="A60" s="28">
        <v>1</v>
      </c>
      <c r="B60" s="41" t="s">
        <v>34</v>
      </c>
      <c r="C60" s="37">
        <v>5069</v>
      </c>
      <c r="D60" s="37">
        <v>790</v>
      </c>
      <c r="E60" s="37">
        <v>1173</v>
      </c>
      <c r="F60" s="37">
        <v>869</v>
      </c>
      <c r="G60" s="37">
        <v>2237</v>
      </c>
    </row>
    <row r="61" spans="1:7" s="50" customFormat="1" ht="16.5" customHeight="1">
      <c r="A61" s="28">
        <v>2</v>
      </c>
      <c r="B61" s="44" t="s">
        <v>20</v>
      </c>
      <c r="C61" s="44">
        <v>3261</v>
      </c>
      <c r="D61" s="44">
        <v>564</v>
      </c>
      <c r="E61" s="44">
        <v>596</v>
      </c>
      <c r="F61" s="44">
        <v>412</v>
      </c>
      <c r="G61" s="44">
        <v>1689</v>
      </c>
    </row>
    <row r="62" spans="1:7" s="49" customFormat="1" ht="15.75" customHeight="1">
      <c r="A62" s="28"/>
      <c r="B62" s="45" t="s">
        <v>21</v>
      </c>
      <c r="C62" s="46">
        <v>1999</v>
      </c>
      <c r="D62" s="46">
        <v>303</v>
      </c>
      <c r="E62" s="47">
        <v>378</v>
      </c>
      <c r="F62" s="47">
        <v>259</v>
      </c>
      <c r="G62" s="47">
        <v>1059</v>
      </c>
    </row>
    <row r="63" spans="1:7" s="49" customFormat="1" ht="15.75" customHeight="1">
      <c r="A63" s="28"/>
      <c r="B63" s="45" t="s">
        <v>22</v>
      </c>
      <c r="C63" s="46">
        <v>1262</v>
      </c>
      <c r="D63" s="46">
        <v>261</v>
      </c>
      <c r="E63" s="47">
        <v>218</v>
      </c>
      <c r="F63" s="47">
        <v>153</v>
      </c>
      <c r="G63" s="47">
        <v>630</v>
      </c>
    </row>
    <row r="64" spans="1:7" s="50" customFormat="1" ht="17.100000000000001" customHeight="1">
      <c r="A64" s="28">
        <v>2</v>
      </c>
      <c r="B64" s="43" t="s">
        <v>28</v>
      </c>
      <c r="C64" s="44">
        <v>1808</v>
      </c>
      <c r="D64" s="44">
        <v>226</v>
      </c>
      <c r="E64" s="44">
        <v>577</v>
      </c>
      <c r="F64" s="44">
        <v>457</v>
      </c>
      <c r="G64" s="44">
        <v>548</v>
      </c>
    </row>
    <row r="65" spans="1:7" s="49" customFormat="1" ht="15.75" customHeight="1">
      <c r="A65" s="28"/>
      <c r="B65" s="45" t="s">
        <v>21</v>
      </c>
      <c r="C65" s="46">
        <v>1430</v>
      </c>
      <c r="D65" s="47">
        <v>171</v>
      </c>
      <c r="E65" s="47">
        <v>447</v>
      </c>
      <c r="F65" s="47">
        <v>378</v>
      </c>
      <c r="G65" s="47">
        <v>434</v>
      </c>
    </row>
    <row r="66" spans="1:7" s="49" customFormat="1" ht="15.75" customHeight="1">
      <c r="A66" s="28"/>
      <c r="B66" s="45" t="s">
        <v>22</v>
      </c>
      <c r="C66" s="46">
        <v>378</v>
      </c>
      <c r="D66" s="47">
        <v>55</v>
      </c>
      <c r="E66" s="47">
        <v>130</v>
      </c>
      <c r="F66" s="47">
        <v>79</v>
      </c>
      <c r="G66" s="47">
        <v>114</v>
      </c>
    </row>
    <row r="67" spans="1:7" s="60" customFormat="1" ht="29.25" customHeight="1">
      <c r="A67" s="61">
        <v>1</v>
      </c>
      <c r="B67" s="41" t="s">
        <v>35</v>
      </c>
      <c r="C67" s="37">
        <v>2970</v>
      </c>
      <c r="D67" s="37">
        <v>631</v>
      </c>
      <c r="E67" s="37">
        <v>623</v>
      </c>
      <c r="F67" s="37">
        <v>661</v>
      </c>
      <c r="G67" s="37">
        <v>1055</v>
      </c>
    </row>
    <row r="68" spans="1:7" s="49" customFormat="1" ht="15.75" customHeight="1">
      <c r="A68" s="28">
        <v>2</v>
      </c>
      <c r="B68" s="44" t="s">
        <v>20</v>
      </c>
      <c r="C68" s="44">
        <v>2970</v>
      </c>
      <c r="D68" s="44">
        <v>631</v>
      </c>
      <c r="E68" s="44">
        <v>623</v>
      </c>
      <c r="F68" s="44">
        <v>661</v>
      </c>
      <c r="G68" s="44">
        <v>1055</v>
      </c>
    </row>
    <row r="69" spans="1:7" s="49" customFormat="1" ht="15.75" customHeight="1">
      <c r="A69" s="28"/>
      <c r="B69" s="45" t="s">
        <v>21</v>
      </c>
      <c r="C69" s="46">
        <v>2775</v>
      </c>
      <c r="D69" s="46">
        <v>630</v>
      </c>
      <c r="E69" s="47">
        <v>583</v>
      </c>
      <c r="F69" s="47">
        <v>593</v>
      </c>
      <c r="G69" s="47">
        <v>969</v>
      </c>
    </row>
    <row r="70" spans="1:7" s="49" customFormat="1" ht="15.75" customHeight="1">
      <c r="A70" s="28"/>
      <c r="B70" s="45" t="s">
        <v>22</v>
      </c>
      <c r="C70" s="46">
        <v>195</v>
      </c>
      <c r="D70" s="46">
        <v>1</v>
      </c>
      <c r="E70" s="47">
        <v>40</v>
      </c>
      <c r="F70" s="47">
        <v>68</v>
      </c>
      <c r="G70" s="47">
        <v>86</v>
      </c>
    </row>
    <row r="71" spans="1:7" s="60" customFormat="1" ht="29.25" customHeight="1">
      <c r="A71" s="61">
        <v>1</v>
      </c>
      <c r="B71" s="41" t="s">
        <v>36</v>
      </c>
      <c r="C71" s="37">
        <v>904</v>
      </c>
      <c r="D71" s="37">
        <v>262</v>
      </c>
      <c r="E71" s="37">
        <v>221</v>
      </c>
      <c r="F71" s="37">
        <v>118</v>
      </c>
      <c r="G71" s="37">
        <v>303</v>
      </c>
    </row>
    <row r="72" spans="1:7" s="49" customFormat="1" ht="15.75" customHeight="1">
      <c r="A72" s="28">
        <v>2</v>
      </c>
      <c r="B72" s="56" t="s">
        <v>28</v>
      </c>
      <c r="C72" s="44">
        <v>904</v>
      </c>
      <c r="D72" s="44">
        <v>262</v>
      </c>
      <c r="E72" s="44">
        <v>221</v>
      </c>
      <c r="F72" s="44">
        <v>118</v>
      </c>
      <c r="G72" s="44">
        <v>303</v>
      </c>
    </row>
    <row r="73" spans="1:7" s="49" customFormat="1" ht="15.75" customHeight="1">
      <c r="A73" s="28"/>
      <c r="B73" s="45" t="s">
        <v>21</v>
      </c>
      <c r="C73" s="46">
        <v>629</v>
      </c>
      <c r="D73" s="47">
        <v>170</v>
      </c>
      <c r="E73" s="47">
        <v>182</v>
      </c>
      <c r="F73" s="47">
        <v>103</v>
      </c>
      <c r="G73" s="47">
        <v>174</v>
      </c>
    </row>
    <row r="74" spans="1:7" s="49" customFormat="1" ht="15.75" customHeight="1">
      <c r="A74" s="28"/>
      <c r="B74" s="45" t="s">
        <v>22</v>
      </c>
      <c r="C74" s="46">
        <v>275</v>
      </c>
      <c r="D74" s="47">
        <v>92</v>
      </c>
      <c r="E74" s="47">
        <v>39</v>
      </c>
      <c r="F74" s="47">
        <v>15</v>
      </c>
      <c r="G74" s="47">
        <v>129</v>
      </c>
    </row>
    <row r="75" spans="1:7" s="58" customFormat="1" ht="32.25" customHeight="1">
      <c r="A75" s="28">
        <v>1</v>
      </c>
      <c r="B75" s="62" t="s">
        <v>11</v>
      </c>
      <c r="C75" s="37">
        <v>1145</v>
      </c>
      <c r="D75" s="37">
        <v>319</v>
      </c>
      <c r="E75" s="37">
        <v>244</v>
      </c>
      <c r="F75" s="37">
        <v>131</v>
      </c>
      <c r="G75" s="37">
        <v>451</v>
      </c>
    </row>
    <row r="76" spans="1:7" s="50" customFormat="1" ht="16.5" customHeight="1">
      <c r="A76" s="28">
        <v>2</v>
      </c>
      <c r="B76" s="52" t="s">
        <v>20</v>
      </c>
      <c r="C76" s="44">
        <v>310</v>
      </c>
      <c r="D76" s="44">
        <v>21</v>
      </c>
      <c r="E76" s="44">
        <v>42</v>
      </c>
      <c r="F76" s="44">
        <v>30</v>
      </c>
      <c r="G76" s="44">
        <v>217</v>
      </c>
    </row>
    <row r="77" spans="1:7" s="49" customFormat="1" ht="15.75" customHeight="1">
      <c r="A77" s="28"/>
      <c r="B77" s="45" t="s">
        <v>21</v>
      </c>
      <c r="C77" s="46">
        <v>244</v>
      </c>
      <c r="D77" s="47">
        <v>15</v>
      </c>
      <c r="E77" s="47">
        <v>27</v>
      </c>
      <c r="F77" s="47">
        <v>17</v>
      </c>
      <c r="G77" s="47">
        <v>185</v>
      </c>
    </row>
    <row r="78" spans="1:7" s="49" customFormat="1" ht="15.75" customHeight="1">
      <c r="A78" s="28"/>
      <c r="B78" s="45" t="s">
        <v>22</v>
      </c>
      <c r="C78" s="46">
        <v>66</v>
      </c>
      <c r="D78" s="47">
        <v>6</v>
      </c>
      <c r="E78" s="47">
        <v>15</v>
      </c>
      <c r="F78" s="47">
        <v>13</v>
      </c>
      <c r="G78" s="47">
        <v>32</v>
      </c>
    </row>
    <row r="79" spans="1:7" s="50" customFormat="1" ht="20.25" customHeight="1">
      <c r="A79" s="28">
        <v>2</v>
      </c>
      <c r="B79" s="52" t="s">
        <v>28</v>
      </c>
      <c r="C79" s="63">
        <v>72</v>
      </c>
      <c r="D79" s="44">
        <v>15</v>
      </c>
      <c r="E79" s="44">
        <v>36</v>
      </c>
      <c r="F79" s="44">
        <v>9</v>
      </c>
      <c r="G79" s="44">
        <v>12</v>
      </c>
    </row>
    <row r="80" spans="1:7" s="49" customFormat="1" ht="15.75" customHeight="1">
      <c r="A80" s="28"/>
      <c r="B80" s="45" t="s">
        <v>21</v>
      </c>
      <c r="C80" s="46">
        <v>2</v>
      </c>
      <c r="D80" s="47">
        <v>0</v>
      </c>
      <c r="E80" s="47">
        <v>0</v>
      </c>
      <c r="F80" s="47">
        <v>0</v>
      </c>
      <c r="G80" s="47">
        <v>2</v>
      </c>
    </row>
    <row r="81" spans="1:7" s="49" customFormat="1" ht="15.75" customHeight="1">
      <c r="A81" s="28"/>
      <c r="B81" s="45" t="s">
        <v>22</v>
      </c>
      <c r="C81" s="53">
        <v>70</v>
      </c>
      <c r="D81" s="47">
        <v>15</v>
      </c>
      <c r="E81" s="47">
        <v>36</v>
      </c>
      <c r="F81" s="47">
        <v>9</v>
      </c>
      <c r="G81" s="47">
        <v>10</v>
      </c>
    </row>
    <row r="82" spans="1:7" s="49" customFormat="1" ht="15.75" customHeight="1">
      <c r="A82" s="28">
        <v>2</v>
      </c>
      <c r="B82" s="52" t="s">
        <v>37</v>
      </c>
      <c r="C82" s="63">
        <v>763</v>
      </c>
      <c r="D82" s="53">
        <v>283</v>
      </c>
      <c r="E82" s="53">
        <v>166</v>
      </c>
      <c r="F82" s="53">
        <v>92</v>
      </c>
      <c r="G82" s="54">
        <v>222</v>
      </c>
    </row>
    <row r="83" spans="1:7" s="27" customFormat="1" ht="38.25" customHeight="1">
      <c r="A83" s="28">
        <v>1</v>
      </c>
      <c r="B83" s="65" t="s">
        <v>12</v>
      </c>
      <c r="C83" s="37">
        <v>1061</v>
      </c>
      <c r="D83" s="37">
        <v>193</v>
      </c>
      <c r="E83" s="37">
        <v>247</v>
      </c>
      <c r="F83" s="37">
        <v>251</v>
      </c>
      <c r="G83" s="37">
        <v>370</v>
      </c>
    </row>
    <row r="84" spans="1:7" s="50" customFormat="1" ht="17.100000000000001" customHeight="1">
      <c r="A84" s="28">
        <v>2</v>
      </c>
      <c r="B84" s="52" t="s">
        <v>20</v>
      </c>
      <c r="C84" s="44">
        <v>1061</v>
      </c>
      <c r="D84" s="44">
        <v>193</v>
      </c>
      <c r="E84" s="44">
        <v>247</v>
      </c>
      <c r="F84" s="44">
        <v>251</v>
      </c>
      <c r="G84" s="44">
        <v>370</v>
      </c>
    </row>
    <row r="85" spans="1:7" s="50" customFormat="1" ht="17.100000000000001" customHeight="1">
      <c r="A85" s="28"/>
      <c r="B85" s="45" t="s">
        <v>21</v>
      </c>
      <c r="C85" s="46">
        <v>706</v>
      </c>
      <c r="D85" s="53">
        <v>126</v>
      </c>
      <c r="E85" s="53">
        <v>142</v>
      </c>
      <c r="F85" s="53">
        <v>158</v>
      </c>
      <c r="G85" s="54">
        <v>280</v>
      </c>
    </row>
    <row r="86" spans="1:7" s="49" customFormat="1" ht="15.75" customHeight="1">
      <c r="A86" s="28"/>
      <c r="B86" s="45" t="s">
        <v>22</v>
      </c>
      <c r="C86" s="46">
        <v>355</v>
      </c>
      <c r="D86" s="53">
        <v>67</v>
      </c>
      <c r="E86" s="53">
        <v>105</v>
      </c>
      <c r="F86" s="53">
        <v>93</v>
      </c>
      <c r="G86" s="54">
        <v>90</v>
      </c>
    </row>
    <row r="87" spans="1:7" s="27" customFormat="1" ht="39" customHeight="1">
      <c r="A87" s="28">
        <v>1</v>
      </c>
      <c r="B87" s="62" t="s">
        <v>38</v>
      </c>
      <c r="C87" s="37">
        <v>8328</v>
      </c>
      <c r="D87" s="37">
        <v>1763</v>
      </c>
      <c r="E87" s="37">
        <v>2436</v>
      </c>
      <c r="F87" s="37">
        <v>2028</v>
      </c>
      <c r="G87" s="37">
        <v>2101</v>
      </c>
    </row>
    <row r="88" spans="1:7" s="50" customFormat="1" ht="17.100000000000001" customHeight="1">
      <c r="A88" s="28">
        <v>2</v>
      </c>
      <c r="B88" s="52" t="s">
        <v>20</v>
      </c>
      <c r="C88" s="44">
        <v>2741</v>
      </c>
      <c r="D88" s="44">
        <v>644</v>
      </c>
      <c r="E88" s="44">
        <v>811</v>
      </c>
      <c r="F88" s="44">
        <v>700</v>
      </c>
      <c r="G88" s="44">
        <v>586</v>
      </c>
    </row>
    <row r="89" spans="1:7" s="49" customFormat="1" ht="15.75" customHeight="1">
      <c r="A89" s="28"/>
      <c r="B89" s="45" t="s">
        <v>21</v>
      </c>
      <c r="C89" s="46">
        <v>2071</v>
      </c>
      <c r="D89" s="46">
        <v>568</v>
      </c>
      <c r="E89" s="47">
        <v>639</v>
      </c>
      <c r="F89" s="47">
        <v>562</v>
      </c>
      <c r="G89" s="47">
        <v>302</v>
      </c>
    </row>
    <row r="90" spans="1:7" s="49" customFormat="1" ht="15.75" customHeight="1">
      <c r="A90" s="28"/>
      <c r="B90" s="45" t="s">
        <v>22</v>
      </c>
      <c r="C90" s="46">
        <v>670</v>
      </c>
      <c r="D90" s="64">
        <v>76</v>
      </c>
      <c r="E90" s="47">
        <v>172</v>
      </c>
      <c r="F90" s="47">
        <v>138</v>
      </c>
      <c r="G90" s="47">
        <v>284</v>
      </c>
    </row>
    <row r="91" spans="1:7" s="49" customFormat="1" ht="15.75" customHeight="1">
      <c r="A91" s="28">
        <v>2</v>
      </c>
      <c r="B91" s="52" t="s">
        <v>28</v>
      </c>
      <c r="C91" s="63">
        <v>5587</v>
      </c>
      <c r="D91" s="44">
        <v>1119</v>
      </c>
      <c r="E91" s="44">
        <v>1625</v>
      </c>
      <c r="F91" s="44">
        <v>1328</v>
      </c>
      <c r="G91" s="44">
        <v>1515</v>
      </c>
    </row>
    <row r="92" spans="1:7" s="49" customFormat="1" ht="15.75" customHeight="1">
      <c r="A92" s="28"/>
      <c r="B92" s="45" t="s">
        <v>21</v>
      </c>
      <c r="C92" s="46">
        <v>4781</v>
      </c>
      <c r="D92" s="48">
        <v>954</v>
      </c>
      <c r="E92" s="53">
        <v>1421</v>
      </c>
      <c r="F92" s="53">
        <v>1126</v>
      </c>
      <c r="G92" s="54">
        <v>1280</v>
      </c>
    </row>
    <row r="93" spans="1:7" s="49" customFormat="1" ht="15.75" customHeight="1">
      <c r="A93" s="28"/>
      <c r="B93" s="45" t="s">
        <v>22</v>
      </c>
      <c r="C93" s="53">
        <v>806</v>
      </c>
      <c r="D93" s="46">
        <v>165</v>
      </c>
      <c r="E93" s="53">
        <v>204</v>
      </c>
      <c r="F93" s="53">
        <v>202</v>
      </c>
      <c r="G93" s="54">
        <v>235</v>
      </c>
    </row>
    <row r="94" spans="1:7" s="49" customFormat="1" ht="15.75" customHeight="1">
      <c r="A94" s="28">
        <v>2</v>
      </c>
      <c r="B94" s="52" t="s">
        <v>39</v>
      </c>
      <c r="C94" s="63">
        <v>0</v>
      </c>
      <c r="D94" s="44">
        <v>0</v>
      </c>
      <c r="E94" s="44">
        <v>0</v>
      </c>
      <c r="F94" s="44">
        <v>0</v>
      </c>
      <c r="G94" s="44">
        <v>0</v>
      </c>
    </row>
    <row r="95" spans="1:7" s="49" customFormat="1" ht="15.75" customHeight="1">
      <c r="A95" s="28"/>
      <c r="B95" s="45" t="s">
        <v>21</v>
      </c>
      <c r="C95" s="46">
        <v>0</v>
      </c>
      <c r="D95" s="53">
        <v>0</v>
      </c>
      <c r="E95" s="53">
        <v>0</v>
      </c>
      <c r="F95" s="53">
        <v>0</v>
      </c>
      <c r="G95" s="54">
        <v>0</v>
      </c>
    </row>
    <row r="96" spans="1:7" s="49" customFormat="1" ht="15.75" customHeight="1">
      <c r="A96" s="28"/>
      <c r="B96" s="45" t="s">
        <v>22</v>
      </c>
      <c r="C96" s="53">
        <v>0</v>
      </c>
      <c r="D96" s="53">
        <v>0</v>
      </c>
      <c r="E96" s="53">
        <v>0</v>
      </c>
      <c r="F96" s="53"/>
      <c r="G96" s="54">
        <v>0</v>
      </c>
    </row>
    <row r="97" spans="1:7" s="27" customFormat="1" ht="39" customHeight="1">
      <c r="A97" s="28">
        <v>1</v>
      </c>
      <c r="B97" s="62" t="s">
        <v>40</v>
      </c>
      <c r="C97" s="37">
        <v>150</v>
      </c>
      <c r="D97" s="37">
        <v>0</v>
      </c>
      <c r="E97" s="37">
        <v>0</v>
      </c>
      <c r="F97" s="37">
        <v>9</v>
      </c>
      <c r="G97" s="37">
        <v>141</v>
      </c>
    </row>
    <row r="98" spans="1:7" s="50" customFormat="1" ht="17.100000000000001" customHeight="1">
      <c r="A98" s="28">
        <v>2</v>
      </c>
      <c r="B98" s="52" t="s">
        <v>20</v>
      </c>
      <c r="C98" s="44">
        <v>150</v>
      </c>
      <c r="D98" s="44">
        <v>0</v>
      </c>
      <c r="E98" s="44">
        <v>0</v>
      </c>
      <c r="F98" s="44">
        <v>9</v>
      </c>
      <c r="G98" s="44">
        <v>141</v>
      </c>
    </row>
    <row r="99" spans="1:7" s="49" customFormat="1" ht="15.75" customHeight="1">
      <c r="A99" s="28"/>
      <c r="B99" s="45" t="s">
        <v>21</v>
      </c>
      <c r="C99" s="46">
        <v>128</v>
      </c>
      <c r="D99" s="47"/>
      <c r="E99" s="47"/>
      <c r="F99" s="47">
        <v>8</v>
      </c>
      <c r="G99" s="47">
        <v>120</v>
      </c>
    </row>
    <row r="100" spans="1:7" s="49" customFormat="1" ht="15.75" customHeight="1">
      <c r="A100" s="28"/>
      <c r="B100" s="45" t="s">
        <v>22</v>
      </c>
      <c r="C100" s="46">
        <v>22</v>
      </c>
      <c r="D100" s="47"/>
      <c r="E100" s="47"/>
      <c r="F100" s="47">
        <v>1</v>
      </c>
      <c r="G100" s="47">
        <v>21</v>
      </c>
    </row>
    <row r="101" spans="1:7" s="27" customFormat="1" ht="30" customHeight="1">
      <c r="A101" s="28">
        <v>1</v>
      </c>
      <c r="B101" s="41" t="s">
        <v>13</v>
      </c>
      <c r="C101" s="37">
        <v>5445</v>
      </c>
      <c r="D101" s="37">
        <v>1095</v>
      </c>
      <c r="E101" s="37">
        <v>1206</v>
      </c>
      <c r="F101" s="37">
        <v>1319</v>
      </c>
      <c r="G101" s="37">
        <v>1825</v>
      </c>
    </row>
    <row r="102" spans="1:7" s="50" customFormat="1" ht="17.100000000000001" customHeight="1">
      <c r="A102" s="28">
        <v>2</v>
      </c>
      <c r="B102" s="52" t="s">
        <v>20</v>
      </c>
      <c r="C102" s="44">
        <v>5445</v>
      </c>
      <c r="D102" s="44">
        <v>1095</v>
      </c>
      <c r="E102" s="44">
        <v>1206</v>
      </c>
      <c r="F102" s="44">
        <v>1319</v>
      </c>
      <c r="G102" s="44">
        <v>1825</v>
      </c>
    </row>
    <row r="103" spans="1:7" s="49" customFormat="1" ht="15.75" customHeight="1">
      <c r="A103" s="28"/>
      <c r="B103" s="45" t="s">
        <v>21</v>
      </c>
      <c r="C103" s="46">
        <v>852</v>
      </c>
      <c r="D103" s="53">
        <v>205</v>
      </c>
      <c r="E103" s="53">
        <v>186</v>
      </c>
      <c r="F103" s="53">
        <v>192</v>
      </c>
      <c r="G103" s="54">
        <v>269</v>
      </c>
    </row>
    <row r="104" spans="1:7" s="49" customFormat="1" ht="15.75" customHeight="1">
      <c r="A104" s="28"/>
      <c r="B104" s="45" t="s">
        <v>22</v>
      </c>
      <c r="C104" s="46">
        <v>4593</v>
      </c>
      <c r="D104" s="53">
        <v>890</v>
      </c>
      <c r="E104" s="53">
        <v>1020</v>
      </c>
      <c r="F104" s="53">
        <v>1127</v>
      </c>
      <c r="G104" s="54">
        <v>1556</v>
      </c>
    </row>
    <row r="105" spans="1:7" s="58" customFormat="1" ht="19.5" customHeight="1">
      <c r="A105" s="28">
        <v>3</v>
      </c>
      <c r="B105" s="41" t="s">
        <v>41</v>
      </c>
      <c r="C105" s="59">
        <v>33690</v>
      </c>
      <c r="D105" s="59">
        <v>6603</v>
      </c>
      <c r="E105" s="59">
        <v>6660</v>
      </c>
      <c r="F105" s="59">
        <v>7460</v>
      </c>
      <c r="G105" s="59">
        <v>12967</v>
      </c>
    </row>
    <row r="106" spans="1:7" s="58" customFormat="1" ht="19.5" customHeight="1">
      <c r="A106" s="28">
        <v>3</v>
      </c>
      <c r="B106" s="41" t="s">
        <v>42</v>
      </c>
      <c r="C106" s="59">
        <v>16494</v>
      </c>
      <c r="D106" s="59">
        <v>3652</v>
      </c>
      <c r="E106" s="59">
        <v>4486</v>
      </c>
      <c r="F106" s="59">
        <v>3728</v>
      </c>
      <c r="G106" s="59">
        <v>4628</v>
      </c>
    </row>
    <row r="107" spans="1:7" s="58" customFormat="1" ht="19.5" customHeight="1">
      <c r="A107" s="28">
        <v>3</v>
      </c>
      <c r="B107" s="41" t="s">
        <v>43</v>
      </c>
      <c r="C107" s="66">
        <v>763</v>
      </c>
      <c r="D107" s="59">
        <v>283</v>
      </c>
      <c r="E107" s="59">
        <v>166</v>
      </c>
      <c r="F107" s="59">
        <v>92</v>
      </c>
      <c r="G107" s="59">
        <v>222</v>
      </c>
    </row>
    <row r="108" spans="1:7">
      <c r="B108" s="71"/>
      <c r="C108" s="72"/>
    </row>
    <row r="109" spans="1:7">
      <c r="B109" s="67" t="s">
        <v>44</v>
      </c>
      <c r="C109" s="74">
        <v>263</v>
      </c>
    </row>
    <row r="110" spans="1:7">
      <c r="B110" s="75" t="s">
        <v>16</v>
      </c>
      <c r="C110" s="74">
        <v>33953</v>
      </c>
    </row>
    <row r="111" spans="1:7">
      <c r="B111" s="68"/>
    </row>
    <row r="112" spans="1:7" s="70" customFormat="1" ht="15.75" thickBot="1">
      <c r="A112" s="69"/>
      <c r="B112" s="68"/>
      <c r="C112" s="69"/>
    </row>
    <row r="113" spans="2:7" ht="26.25" customHeight="1" thickBot="1">
      <c r="B113" s="76" t="s">
        <v>45</v>
      </c>
      <c r="C113" s="77">
        <v>33953</v>
      </c>
    </row>
    <row r="114" spans="2:7">
      <c r="C114" s="73">
        <v>0</v>
      </c>
    </row>
    <row r="115" spans="2:7">
      <c r="C115" s="73"/>
      <c r="D115" s="69"/>
      <c r="E115" s="69"/>
      <c r="F115" s="69"/>
      <c r="G115" s="69"/>
    </row>
    <row r="116" spans="2:7">
      <c r="B116" s="67" t="s">
        <v>46</v>
      </c>
      <c r="C116" s="74">
        <v>101</v>
      </c>
      <c r="D116" s="69"/>
      <c r="E116" s="69"/>
      <c r="F116" s="69"/>
      <c r="G116" s="69"/>
    </row>
    <row r="117" spans="2:7" ht="15.75" thickBot="1">
      <c r="B117" s="75" t="s">
        <v>16</v>
      </c>
      <c r="C117" s="74">
        <v>16595</v>
      </c>
      <c r="D117" s="69"/>
      <c r="E117" s="69"/>
      <c r="F117" s="69"/>
      <c r="G117" s="69"/>
    </row>
    <row r="118" spans="2:7" ht="25.5" customHeight="1" thickBot="1">
      <c r="B118" s="76" t="s">
        <v>47</v>
      </c>
      <c r="C118" s="77">
        <v>14693</v>
      </c>
      <c r="D118" s="69"/>
      <c r="E118" s="69"/>
      <c r="F118" s="69"/>
      <c r="G118" s="69"/>
    </row>
    <row r="119" spans="2:7">
      <c r="C119" s="73">
        <v>-1902</v>
      </c>
      <c r="D119" s="69"/>
      <c r="E119" s="69"/>
      <c r="F119" s="69"/>
      <c r="G119" s="69"/>
    </row>
    <row r="120" spans="2:7">
      <c r="B120" s="78"/>
      <c r="D120" s="69"/>
      <c r="E120" s="69"/>
      <c r="F120" s="69"/>
      <c r="G120" s="69"/>
    </row>
  </sheetData>
  <autoFilter ref="A4:G107"/>
  <mergeCells count="1">
    <mergeCell ref="B2:C2"/>
  </mergeCells>
  <conditionalFormatting sqref="A1:XFD1048576">
    <cfRule type="expression" dxfId="254" priority="159">
      <formula>$A1=3</formula>
    </cfRule>
    <cfRule type="expression" dxfId="253" priority="160">
      <formula>$A1=2</formula>
    </cfRule>
    <cfRule type="expression" dxfId="252" priority="161">
      <formula>$A1=1</formula>
    </cfRule>
  </conditionalFormatting>
  <conditionalFormatting sqref="D54:F59">
    <cfRule type="expression" dxfId="251" priority="147">
      <formula>#REF!=3</formula>
    </cfRule>
    <cfRule type="expression" dxfId="250" priority="148">
      <formula>#REF!=2</formula>
    </cfRule>
    <cfRule type="expression" dxfId="249" priority="149">
      <formula>#REF!=1</formula>
    </cfRule>
  </conditionalFormatting>
  <conditionalFormatting sqref="B109:B113 B116:B118">
    <cfRule type="expression" dxfId="248" priority="143">
      <formula>#REF!=4</formula>
    </cfRule>
    <cfRule type="expression" dxfId="247" priority="144">
      <formula>#REF!=3</formula>
    </cfRule>
    <cfRule type="expression" dxfId="246" priority="145">
      <formula>#REF!=2</formula>
    </cfRule>
    <cfRule type="expression" dxfId="245" priority="146">
      <formula>#REF!=1</formula>
    </cfRule>
  </conditionalFormatting>
  <conditionalFormatting sqref="D95:G100">
    <cfRule type="expression" dxfId="244" priority="140">
      <formula>$A95=3</formula>
    </cfRule>
    <cfRule type="expression" dxfId="243" priority="141">
      <formula>$A95=2</formula>
    </cfRule>
    <cfRule type="expression" dxfId="242" priority="142">
      <formula>$A95=1</formula>
    </cfRule>
  </conditionalFormatting>
  <conditionalFormatting sqref="D92:G92">
    <cfRule type="expression" dxfId="241" priority="137">
      <formula>$A92=3</formula>
    </cfRule>
    <cfRule type="expression" dxfId="240" priority="138">
      <formula>$A92=2</formula>
    </cfRule>
    <cfRule type="expression" dxfId="239" priority="139">
      <formula>$A92=1</formula>
    </cfRule>
  </conditionalFormatting>
  <conditionalFormatting sqref="D93:G93">
    <cfRule type="expression" dxfId="238" priority="134">
      <formula>$A93=3</formula>
    </cfRule>
    <cfRule type="expression" dxfId="237" priority="135">
      <formula>$A93=2</formula>
    </cfRule>
    <cfRule type="expression" dxfId="236" priority="136">
      <formula>$A93=1</formula>
    </cfRule>
  </conditionalFormatting>
  <conditionalFormatting sqref="D89:G89">
    <cfRule type="expression" dxfId="235" priority="131">
      <formula>$A89=3</formula>
    </cfRule>
    <cfRule type="expression" dxfId="234" priority="132">
      <formula>$A89=2</formula>
    </cfRule>
    <cfRule type="expression" dxfId="233" priority="133">
      <formula>$A89=1</formula>
    </cfRule>
  </conditionalFormatting>
  <conditionalFormatting sqref="D90:G90">
    <cfRule type="expression" dxfId="232" priority="128">
      <formula>$A90=3</formula>
    </cfRule>
    <cfRule type="expression" dxfId="231" priority="129">
      <formula>$A90=2</formula>
    </cfRule>
    <cfRule type="expression" dxfId="230" priority="130">
      <formula>$A90=1</formula>
    </cfRule>
  </conditionalFormatting>
  <conditionalFormatting sqref="D80:G80">
    <cfRule type="expression" dxfId="229" priority="125">
      <formula>$A80=3</formula>
    </cfRule>
    <cfRule type="expression" dxfId="228" priority="126">
      <formula>$A80=2</formula>
    </cfRule>
    <cfRule type="expression" dxfId="227" priority="127">
      <formula>$A80=1</formula>
    </cfRule>
  </conditionalFormatting>
  <conditionalFormatting sqref="D81:G81">
    <cfRule type="expression" dxfId="226" priority="122">
      <formula>$A81=3</formula>
    </cfRule>
    <cfRule type="expression" dxfId="225" priority="123">
      <formula>$A81=2</formula>
    </cfRule>
    <cfRule type="expression" dxfId="224" priority="124">
      <formula>$A81=1</formula>
    </cfRule>
  </conditionalFormatting>
  <conditionalFormatting sqref="D77:G77">
    <cfRule type="expression" dxfId="223" priority="119">
      <formula>$A77=3</formula>
    </cfRule>
    <cfRule type="expression" dxfId="222" priority="120">
      <formula>$A77=2</formula>
    </cfRule>
    <cfRule type="expression" dxfId="221" priority="121">
      <formula>$A77=1</formula>
    </cfRule>
  </conditionalFormatting>
  <conditionalFormatting sqref="D78:G78">
    <cfRule type="expression" dxfId="220" priority="116">
      <formula>$A78=3</formula>
    </cfRule>
    <cfRule type="expression" dxfId="219" priority="117">
      <formula>$A78=2</formula>
    </cfRule>
    <cfRule type="expression" dxfId="218" priority="118">
      <formula>$A78=1</formula>
    </cfRule>
  </conditionalFormatting>
  <conditionalFormatting sqref="D73:G73">
    <cfRule type="expression" dxfId="217" priority="113">
      <formula>$A73=3</formula>
    </cfRule>
    <cfRule type="expression" dxfId="216" priority="114">
      <formula>$A73=2</formula>
    </cfRule>
    <cfRule type="expression" dxfId="215" priority="115">
      <formula>$A73=1</formula>
    </cfRule>
  </conditionalFormatting>
  <conditionalFormatting sqref="D74:G74">
    <cfRule type="expression" dxfId="214" priority="110">
      <formula>$A74=3</formula>
    </cfRule>
    <cfRule type="expression" dxfId="213" priority="111">
      <formula>$A74=2</formula>
    </cfRule>
    <cfRule type="expression" dxfId="212" priority="112">
      <formula>$A74=1</formula>
    </cfRule>
  </conditionalFormatting>
  <conditionalFormatting sqref="D69:G69">
    <cfRule type="expression" dxfId="211" priority="107">
      <formula>$A69=3</formula>
    </cfRule>
    <cfRule type="expression" dxfId="210" priority="108">
      <formula>$A69=2</formula>
    </cfRule>
    <cfRule type="expression" dxfId="209" priority="109">
      <formula>$A69=1</formula>
    </cfRule>
  </conditionalFormatting>
  <conditionalFormatting sqref="D70:G70">
    <cfRule type="expression" dxfId="208" priority="104">
      <formula>$A70=3</formula>
    </cfRule>
    <cfRule type="expression" dxfId="207" priority="105">
      <formula>$A70=2</formula>
    </cfRule>
    <cfRule type="expression" dxfId="206" priority="106">
      <formula>$A70=1</formula>
    </cfRule>
  </conditionalFormatting>
  <conditionalFormatting sqref="D65:G65">
    <cfRule type="expression" dxfId="205" priority="101">
      <formula>$A65=3</formula>
    </cfRule>
    <cfRule type="expression" dxfId="204" priority="102">
      <formula>$A65=2</formula>
    </cfRule>
    <cfRule type="expression" dxfId="203" priority="103">
      <formula>$A65=1</formula>
    </cfRule>
  </conditionalFormatting>
  <conditionalFormatting sqref="D66:G66">
    <cfRule type="expression" dxfId="202" priority="98">
      <formula>$A66=3</formula>
    </cfRule>
    <cfRule type="expression" dxfId="201" priority="99">
      <formula>$A66=2</formula>
    </cfRule>
    <cfRule type="expression" dxfId="200" priority="100">
      <formula>$A66=1</formula>
    </cfRule>
  </conditionalFormatting>
  <conditionalFormatting sqref="D62:G62">
    <cfRule type="expression" dxfId="199" priority="95">
      <formula>$A62=3</formula>
    </cfRule>
    <cfRule type="expression" dxfId="198" priority="96">
      <formula>$A62=2</formula>
    </cfRule>
    <cfRule type="expression" dxfId="197" priority="97">
      <formula>$A62=1</formula>
    </cfRule>
  </conditionalFormatting>
  <conditionalFormatting sqref="D63:G63">
    <cfRule type="expression" dxfId="196" priority="92">
      <formula>$A63=3</formula>
    </cfRule>
    <cfRule type="expression" dxfId="195" priority="93">
      <formula>$A63=2</formula>
    </cfRule>
    <cfRule type="expression" dxfId="194" priority="94">
      <formula>$A63=1</formula>
    </cfRule>
  </conditionalFormatting>
  <conditionalFormatting sqref="D58:G58">
    <cfRule type="expression" dxfId="193" priority="89">
      <formula>$A58=3</formula>
    </cfRule>
    <cfRule type="expression" dxfId="192" priority="90">
      <formula>$A58=2</formula>
    </cfRule>
    <cfRule type="expression" dxfId="191" priority="91">
      <formula>$A58=1</formula>
    </cfRule>
  </conditionalFormatting>
  <conditionalFormatting sqref="D59:G59">
    <cfRule type="expression" dxfId="190" priority="86">
      <formula>$A59=3</formula>
    </cfRule>
    <cfRule type="expression" dxfId="189" priority="87">
      <formula>$A59=2</formula>
    </cfRule>
    <cfRule type="expression" dxfId="188" priority="88">
      <formula>$A59=1</formula>
    </cfRule>
  </conditionalFormatting>
  <conditionalFormatting sqref="D54:G54">
    <cfRule type="expression" dxfId="187" priority="83">
      <formula>$A54=3</formula>
    </cfRule>
    <cfRule type="expression" dxfId="186" priority="84">
      <formula>$A54=2</formula>
    </cfRule>
    <cfRule type="expression" dxfId="185" priority="85">
      <formula>$A54=1</formula>
    </cfRule>
  </conditionalFormatting>
  <conditionalFormatting sqref="D55:G55">
    <cfRule type="expression" dxfId="184" priority="80">
      <formula>$A55=3</formula>
    </cfRule>
    <cfRule type="expression" dxfId="183" priority="81">
      <formula>$A55=2</formula>
    </cfRule>
    <cfRule type="expression" dxfId="182" priority="82">
      <formula>$A55=1</formula>
    </cfRule>
  </conditionalFormatting>
  <conditionalFormatting sqref="D51:G51">
    <cfRule type="expression" dxfId="181" priority="77">
      <formula>$A51=3</formula>
    </cfRule>
    <cfRule type="expression" dxfId="180" priority="78">
      <formula>$A51=2</formula>
    </cfRule>
    <cfRule type="expression" dxfId="179" priority="79">
      <formula>$A51=1</formula>
    </cfRule>
  </conditionalFormatting>
  <conditionalFormatting sqref="D52:G52">
    <cfRule type="expression" dxfId="178" priority="74">
      <formula>$A52=3</formula>
    </cfRule>
    <cfRule type="expression" dxfId="177" priority="75">
      <formula>$A52=2</formula>
    </cfRule>
    <cfRule type="expression" dxfId="176" priority="76">
      <formula>$A52=1</formula>
    </cfRule>
  </conditionalFormatting>
  <conditionalFormatting sqref="D47:G47">
    <cfRule type="expression" dxfId="175" priority="71">
      <formula>$A47=3</formula>
    </cfRule>
    <cfRule type="expression" dxfId="174" priority="72">
      <formula>$A47=2</formula>
    </cfRule>
    <cfRule type="expression" dxfId="173" priority="73">
      <formula>$A47=1</formula>
    </cfRule>
  </conditionalFormatting>
  <conditionalFormatting sqref="D48:G48">
    <cfRule type="expression" dxfId="172" priority="68">
      <formula>$A48=3</formula>
    </cfRule>
    <cfRule type="expression" dxfId="171" priority="69">
      <formula>$A48=2</formula>
    </cfRule>
    <cfRule type="expression" dxfId="170" priority="70">
      <formula>$A48=1</formula>
    </cfRule>
  </conditionalFormatting>
  <conditionalFormatting sqref="D43:G43">
    <cfRule type="expression" dxfId="169" priority="65">
      <formula>$A43=3</formula>
    </cfRule>
    <cfRule type="expression" dxfId="168" priority="66">
      <formula>$A43=2</formula>
    </cfRule>
    <cfRule type="expression" dxfId="167" priority="67">
      <formula>$A43=1</formula>
    </cfRule>
  </conditionalFormatting>
  <conditionalFormatting sqref="D44:G44">
    <cfRule type="expression" dxfId="166" priority="62">
      <formula>$A44=3</formula>
    </cfRule>
    <cfRule type="expression" dxfId="165" priority="63">
      <formula>$A44=2</formula>
    </cfRule>
    <cfRule type="expression" dxfId="164" priority="64">
      <formula>$A44=1</formula>
    </cfRule>
  </conditionalFormatting>
  <conditionalFormatting sqref="D39:G39">
    <cfRule type="expression" dxfId="163" priority="59">
      <formula>$A39=3</formula>
    </cfRule>
    <cfRule type="expression" dxfId="162" priority="60">
      <formula>$A39=2</formula>
    </cfRule>
    <cfRule type="expression" dxfId="161" priority="61">
      <formula>$A39=1</formula>
    </cfRule>
  </conditionalFormatting>
  <conditionalFormatting sqref="D40:G40">
    <cfRule type="expression" dxfId="160" priority="56">
      <formula>$A40=3</formula>
    </cfRule>
    <cfRule type="expression" dxfId="159" priority="57">
      <formula>$A40=2</formula>
    </cfRule>
    <cfRule type="expression" dxfId="158" priority="58">
      <formula>$A40=1</formula>
    </cfRule>
  </conditionalFormatting>
  <conditionalFormatting sqref="D31:G31">
    <cfRule type="expression" dxfId="157" priority="53">
      <formula>$A31=3</formula>
    </cfRule>
    <cfRule type="expression" dxfId="156" priority="54">
      <formula>$A31=2</formula>
    </cfRule>
    <cfRule type="expression" dxfId="155" priority="55">
      <formula>$A31=1</formula>
    </cfRule>
  </conditionalFormatting>
  <conditionalFormatting sqref="D32:G32">
    <cfRule type="expression" dxfId="154" priority="50">
      <formula>$A32=3</formula>
    </cfRule>
    <cfRule type="expression" dxfId="153" priority="51">
      <formula>$A32=2</formula>
    </cfRule>
    <cfRule type="expression" dxfId="152" priority="52">
      <formula>$A32=1</formula>
    </cfRule>
  </conditionalFormatting>
  <conditionalFormatting sqref="D27:G27">
    <cfRule type="expression" dxfId="151" priority="47">
      <formula>$A27=3</formula>
    </cfRule>
    <cfRule type="expression" dxfId="150" priority="48">
      <formula>$A27=2</formula>
    </cfRule>
    <cfRule type="expression" dxfId="149" priority="49">
      <formula>$A27=1</formula>
    </cfRule>
  </conditionalFormatting>
  <conditionalFormatting sqref="D28:G28">
    <cfRule type="expression" dxfId="148" priority="44">
      <formula>$A28=3</formula>
    </cfRule>
    <cfRule type="expression" dxfId="147" priority="45">
      <formula>$A28=2</formula>
    </cfRule>
    <cfRule type="expression" dxfId="146" priority="46">
      <formula>$A28=1</formula>
    </cfRule>
  </conditionalFormatting>
  <conditionalFormatting sqref="D23:G23">
    <cfRule type="expression" dxfId="145" priority="41">
      <formula>$A23=3</formula>
    </cfRule>
    <cfRule type="expression" dxfId="144" priority="42">
      <formula>$A23=2</formula>
    </cfRule>
    <cfRule type="expression" dxfId="143" priority="43">
      <formula>$A23=1</formula>
    </cfRule>
  </conditionalFormatting>
  <conditionalFormatting sqref="D24:G24">
    <cfRule type="expression" dxfId="142" priority="38">
      <formula>$A24=3</formula>
    </cfRule>
    <cfRule type="expression" dxfId="141" priority="39">
      <formula>$A24=2</formula>
    </cfRule>
    <cfRule type="expression" dxfId="140" priority="40">
      <formula>$A24=1</formula>
    </cfRule>
  </conditionalFormatting>
  <conditionalFormatting sqref="D19:G19">
    <cfRule type="expression" dxfId="139" priority="35">
      <formula>$A19=3</formula>
    </cfRule>
    <cfRule type="expression" dxfId="138" priority="36">
      <formula>$A19=2</formula>
    </cfRule>
    <cfRule type="expression" dxfId="137" priority="37">
      <formula>$A19=1</formula>
    </cfRule>
  </conditionalFormatting>
  <conditionalFormatting sqref="D20:G20">
    <cfRule type="expression" dxfId="136" priority="32">
      <formula>$A20=3</formula>
    </cfRule>
    <cfRule type="expression" dxfId="135" priority="33">
      <formula>$A20=2</formula>
    </cfRule>
    <cfRule type="expression" dxfId="134" priority="34">
      <formula>$A20=1</formula>
    </cfRule>
  </conditionalFormatting>
  <conditionalFormatting sqref="D15:G15">
    <cfRule type="expression" dxfId="133" priority="29">
      <formula>$A15=3</formula>
    </cfRule>
    <cfRule type="expression" dxfId="132" priority="30">
      <formula>$A15=2</formula>
    </cfRule>
    <cfRule type="expression" dxfId="131" priority="31">
      <formula>$A15=1</formula>
    </cfRule>
  </conditionalFormatting>
  <conditionalFormatting sqref="D16:G16">
    <cfRule type="expression" dxfId="130" priority="26">
      <formula>$A16=3</formula>
    </cfRule>
    <cfRule type="expression" dxfId="129" priority="27">
      <formula>$A16=2</formula>
    </cfRule>
    <cfRule type="expression" dxfId="128" priority="28">
      <formula>$A16=1</formula>
    </cfRule>
  </conditionalFormatting>
  <conditionalFormatting sqref="D11:G11">
    <cfRule type="expression" dxfId="127" priority="23">
      <formula>$A11=3</formula>
    </cfRule>
    <cfRule type="expression" dxfId="126" priority="24">
      <formula>$A11=2</formula>
    </cfRule>
    <cfRule type="expression" dxfId="125" priority="25">
      <formula>$A11=1</formula>
    </cfRule>
  </conditionalFormatting>
  <conditionalFormatting sqref="D12:G12">
    <cfRule type="expression" dxfId="124" priority="20">
      <formula>$A12=3</formula>
    </cfRule>
    <cfRule type="expression" dxfId="123" priority="21">
      <formula>$A12=2</formula>
    </cfRule>
    <cfRule type="expression" dxfId="122" priority="22">
      <formula>$A12=1</formula>
    </cfRule>
  </conditionalFormatting>
  <conditionalFormatting sqref="D7:G7">
    <cfRule type="expression" dxfId="121" priority="17">
      <formula>$A7=3</formula>
    </cfRule>
    <cfRule type="expression" dxfId="120" priority="18">
      <formula>$A7=2</formula>
    </cfRule>
    <cfRule type="expression" dxfId="119" priority="19">
      <formula>$A7=1</formula>
    </cfRule>
  </conditionalFormatting>
  <conditionalFormatting sqref="D8:G8">
    <cfRule type="expression" dxfId="118" priority="14">
      <formula>$A8=3</formula>
    </cfRule>
    <cfRule type="expression" dxfId="117" priority="15">
      <formula>$A8=2</formula>
    </cfRule>
    <cfRule type="expression" dxfId="116" priority="16">
      <formula>$A8=1</formula>
    </cfRule>
  </conditionalFormatting>
  <conditionalFormatting sqref="D99:G99">
    <cfRule type="expression" dxfId="115" priority="11">
      <formula>$A99=3</formula>
    </cfRule>
    <cfRule type="expression" dxfId="114" priority="12">
      <formula>$A99=2</formula>
    </cfRule>
    <cfRule type="expression" dxfId="113" priority="13">
      <formula>$A99=1</formula>
    </cfRule>
  </conditionalFormatting>
  <conditionalFormatting sqref="D100:G100">
    <cfRule type="expression" dxfId="112" priority="8">
      <formula>$A100=3</formula>
    </cfRule>
    <cfRule type="expression" dxfId="111" priority="9">
      <formula>$A100=2</formula>
    </cfRule>
    <cfRule type="expression" dxfId="110" priority="10">
      <formula>$A100=1</formula>
    </cfRule>
  </conditionalFormatting>
  <pageMargins left="0.39370078740157483" right="0" top="0.39370078740157483" bottom="0.35433070866141736" header="0.31496062992125984" footer="0.31496062992125984"/>
  <pageSetup paperSize="9" scale="6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99"/>
    <pageSetUpPr fitToPage="1"/>
  </sheetPr>
  <dimension ref="A1:BV1161"/>
  <sheetViews>
    <sheetView tabSelected="1" zoomScaleNormal="100" zoomScaleSheetLayoutView="85" workbookViewId="0">
      <pane xSplit="1" ySplit="4" topLeftCell="B5" activePane="bottomRight" state="frozen"/>
      <selection activeCell="A2" sqref="A2"/>
      <selection pane="topRight" activeCell="C2" sqref="C2"/>
      <selection pane="bottomLeft" activeCell="A8" sqref="A8"/>
      <selection pane="bottomRight" activeCell="A13" sqref="A13:XFD13"/>
    </sheetView>
  </sheetViews>
  <sheetFormatPr defaultColWidth="0" defaultRowHeight="14.25"/>
  <cols>
    <col min="1" max="1" width="74.42578125" style="1" customWidth="1"/>
    <col min="2" max="2" width="20.7109375" style="2" customWidth="1"/>
    <col min="3" max="6" width="11.7109375" style="19" customWidth="1"/>
    <col min="7" max="154" width="9.140625" style="4" customWidth="1"/>
    <col min="155" max="155" width="68.28515625" style="4" customWidth="1"/>
    <col min="156" max="164" width="0" style="4" hidden="1" customWidth="1"/>
    <col min="165" max="167" width="14.85546875" style="4" customWidth="1"/>
    <col min="168" max="170" width="0" style="4" hidden="1" customWidth="1"/>
    <col min="171" max="171" width="12.7109375" style="4" customWidth="1"/>
    <col min="172" max="172" width="14.85546875" style="4" customWidth="1"/>
    <col min="173" max="173" width="12.7109375" style="4" customWidth="1"/>
    <col min="174" max="174" width="12.42578125" style="4" customWidth="1"/>
    <col min="175" max="175" width="13.140625" style="4" customWidth="1"/>
    <col min="176" max="177" width="12.42578125" style="4" customWidth="1"/>
    <col min="178" max="181" width="12.7109375" style="4" customWidth="1"/>
    <col min="182" max="182" width="14.85546875" style="4" customWidth="1"/>
    <col min="183" max="183" width="12.7109375" style="4" customWidth="1"/>
    <col min="184" max="184" width="14.85546875" style="4" customWidth="1"/>
    <col min="185" max="188" width="12.7109375" style="4" customWidth="1"/>
    <col min="189" max="189" width="14.85546875" style="4" customWidth="1"/>
    <col min="190" max="191" width="12.7109375" style="4" customWidth="1"/>
    <col min="192" max="192" width="14.85546875" style="4" customWidth="1"/>
    <col min="193" max="193" width="12.7109375" style="4" customWidth="1"/>
    <col min="194" max="206" width="0" style="4" hidden="1"/>
    <col min="207" max="207" width="9.140625" style="4" customWidth="1"/>
    <col min="208" max="208" width="12" style="4" customWidth="1"/>
    <col min="209" max="209" width="63.42578125" style="4" customWidth="1"/>
    <col min="210" max="222" width="0" style="4" hidden="1" customWidth="1"/>
    <col min="223" max="223" width="19.5703125" style="4" bestFit="1" customWidth="1"/>
    <col min="224" max="224" width="14.28515625" style="4" bestFit="1" customWidth="1"/>
    <col min="225" max="225" width="21.85546875" style="4" bestFit="1" customWidth="1"/>
    <col min="226" max="410" width="9.140625" style="4" customWidth="1"/>
    <col min="411" max="411" width="68.28515625" style="4" customWidth="1"/>
    <col min="412" max="420" width="0" style="4" hidden="1" customWidth="1"/>
    <col min="421" max="423" width="14.85546875" style="4" customWidth="1"/>
    <col min="424" max="426" width="0" style="4" hidden="1" customWidth="1"/>
    <col min="427" max="427" width="12.7109375" style="4" customWidth="1"/>
    <col min="428" max="428" width="14.85546875" style="4" customWidth="1"/>
    <col min="429" max="429" width="12.7109375" style="4" customWidth="1"/>
    <col min="430" max="430" width="12.42578125" style="4" customWidth="1"/>
    <col min="431" max="431" width="13.140625" style="4" customWidth="1"/>
    <col min="432" max="433" width="12.42578125" style="4" customWidth="1"/>
    <col min="434" max="437" width="12.7109375" style="4" customWidth="1"/>
    <col min="438" max="438" width="14.85546875" style="4" customWidth="1"/>
    <col min="439" max="439" width="12.7109375" style="4" customWidth="1"/>
    <col min="440" max="440" width="14.85546875" style="4" customWidth="1"/>
    <col min="441" max="444" width="12.7109375" style="4" customWidth="1"/>
    <col min="445" max="445" width="14.85546875" style="4" customWidth="1"/>
    <col min="446" max="447" width="12.7109375" style="4" customWidth="1"/>
    <col min="448" max="448" width="14.85546875" style="4" customWidth="1"/>
    <col min="449" max="449" width="12.7109375" style="4" customWidth="1"/>
    <col min="450" max="462" width="0" style="4" hidden="1"/>
    <col min="463" max="463" width="9.140625" style="4" customWidth="1"/>
    <col min="464" max="464" width="12" style="4" customWidth="1"/>
    <col min="465" max="465" width="63.42578125" style="4" customWidth="1"/>
    <col min="466" max="478" width="0" style="4" hidden="1" customWidth="1"/>
    <col min="479" max="479" width="19.5703125" style="4" bestFit="1" customWidth="1"/>
    <col min="480" max="480" width="14.28515625" style="4" bestFit="1" customWidth="1"/>
    <col min="481" max="481" width="21.85546875" style="4" bestFit="1" customWidth="1"/>
    <col min="482" max="666" width="9.140625" style="4" customWidth="1"/>
    <col min="667" max="667" width="68.28515625" style="4" customWidth="1"/>
    <col min="668" max="676" width="0" style="4" hidden="1" customWidth="1"/>
    <col min="677" max="679" width="14.85546875" style="4" customWidth="1"/>
    <col min="680" max="682" width="0" style="4" hidden="1" customWidth="1"/>
    <col min="683" max="683" width="12.7109375" style="4" customWidth="1"/>
    <col min="684" max="684" width="14.85546875" style="4" customWidth="1"/>
    <col min="685" max="685" width="12.7109375" style="4" customWidth="1"/>
    <col min="686" max="686" width="12.42578125" style="4" customWidth="1"/>
    <col min="687" max="687" width="13.140625" style="4" customWidth="1"/>
    <col min="688" max="689" width="12.42578125" style="4" customWidth="1"/>
    <col min="690" max="693" width="12.7109375" style="4" customWidth="1"/>
    <col min="694" max="694" width="14.85546875" style="4" customWidth="1"/>
    <col min="695" max="695" width="12.7109375" style="4" customWidth="1"/>
    <col min="696" max="696" width="14.85546875" style="4" customWidth="1"/>
    <col min="697" max="700" width="12.7109375" style="4" customWidth="1"/>
    <col min="701" max="701" width="14.85546875" style="4" customWidth="1"/>
    <col min="702" max="703" width="12.7109375" style="4" customWidth="1"/>
    <col min="704" max="704" width="14.85546875" style="4" customWidth="1"/>
    <col min="705" max="705" width="12.7109375" style="4" customWidth="1"/>
    <col min="706" max="718" width="0" style="4" hidden="1"/>
    <col min="719" max="719" width="9.140625" style="4" customWidth="1"/>
    <col min="720" max="720" width="12" style="4" customWidth="1"/>
    <col min="721" max="721" width="63.42578125" style="4" customWidth="1"/>
    <col min="722" max="734" width="0" style="4" hidden="1" customWidth="1"/>
    <col min="735" max="735" width="19.5703125" style="4" bestFit="1" customWidth="1"/>
    <col min="736" max="736" width="14.28515625" style="4" bestFit="1" customWidth="1"/>
    <col min="737" max="737" width="21.85546875" style="4" bestFit="1" customWidth="1"/>
    <col min="738" max="922" width="9.140625" style="4" customWidth="1"/>
    <col min="923" max="923" width="68.28515625" style="4" customWidth="1"/>
    <col min="924" max="932" width="0" style="4" hidden="1" customWidth="1"/>
    <col min="933" max="935" width="14.85546875" style="4" customWidth="1"/>
    <col min="936" max="938" width="0" style="4" hidden="1" customWidth="1"/>
    <col min="939" max="939" width="12.7109375" style="4" customWidth="1"/>
    <col min="940" max="940" width="14.85546875" style="4" customWidth="1"/>
    <col min="941" max="941" width="12.7109375" style="4" customWidth="1"/>
    <col min="942" max="942" width="12.42578125" style="4" customWidth="1"/>
    <col min="943" max="943" width="13.140625" style="4" customWidth="1"/>
    <col min="944" max="945" width="12.42578125" style="4" customWidth="1"/>
    <col min="946" max="949" width="12.7109375" style="4" customWidth="1"/>
    <col min="950" max="950" width="14.85546875" style="4" customWidth="1"/>
    <col min="951" max="951" width="12.7109375" style="4" customWidth="1"/>
    <col min="952" max="952" width="14.85546875" style="4" customWidth="1"/>
    <col min="953" max="956" width="12.7109375" style="4" customWidth="1"/>
    <col min="957" max="957" width="14.85546875" style="4" customWidth="1"/>
    <col min="958" max="959" width="12.7109375" style="4" customWidth="1"/>
    <col min="960" max="960" width="14.85546875" style="4" customWidth="1"/>
    <col min="961" max="961" width="12.7109375" style="4" customWidth="1"/>
    <col min="962" max="974" width="0" style="4" hidden="1"/>
    <col min="975" max="975" width="9.140625" style="4" customWidth="1"/>
    <col min="976" max="976" width="12" style="4" customWidth="1"/>
    <col min="977" max="977" width="63.42578125" style="4" customWidth="1"/>
    <col min="978" max="990" width="0" style="4" hidden="1" customWidth="1"/>
    <col min="991" max="991" width="19.5703125" style="4" bestFit="1" customWidth="1"/>
    <col min="992" max="992" width="14.28515625" style="4" bestFit="1" customWidth="1"/>
    <col min="993" max="993" width="21.85546875" style="4" bestFit="1" customWidth="1"/>
    <col min="994" max="1178" width="9.140625" style="4" customWidth="1"/>
    <col min="1179" max="1179" width="68.28515625" style="4" customWidth="1"/>
    <col min="1180" max="1188" width="0" style="4" hidden="1" customWidth="1"/>
    <col min="1189" max="1191" width="14.85546875" style="4" customWidth="1"/>
    <col min="1192" max="1194" width="0" style="4" hidden="1" customWidth="1"/>
    <col min="1195" max="1195" width="12.7109375" style="4" customWidth="1"/>
    <col min="1196" max="1196" width="14.85546875" style="4" customWidth="1"/>
    <col min="1197" max="1197" width="12.7109375" style="4" customWidth="1"/>
    <col min="1198" max="1198" width="12.42578125" style="4" customWidth="1"/>
    <col min="1199" max="1199" width="13.140625" style="4" customWidth="1"/>
    <col min="1200" max="1201" width="12.42578125" style="4" customWidth="1"/>
    <col min="1202" max="1205" width="12.7109375" style="4" customWidth="1"/>
    <col min="1206" max="1206" width="14.85546875" style="4" customWidth="1"/>
    <col min="1207" max="1207" width="12.7109375" style="4" customWidth="1"/>
    <col min="1208" max="1208" width="14.85546875" style="4" customWidth="1"/>
    <col min="1209" max="1212" width="12.7109375" style="4" customWidth="1"/>
    <col min="1213" max="1213" width="14.85546875" style="4" customWidth="1"/>
    <col min="1214" max="1215" width="12.7109375" style="4" customWidth="1"/>
    <col min="1216" max="1216" width="14.85546875" style="4" customWidth="1"/>
    <col min="1217" max="1217" width="12.7109375" style="4" customWidth="1"/>
    <col min="1218" max="1230" width="0" style="4" hidden="1"/>
    <col min="1231" max="1231" width="9.140625" style="4" customWidth="1"/>
    <col min="1232" max="1232" width="12" style="4" customWidth="1"/>
    <col min="1233" max="1233" width="63.42578125" style="4" customWidth="1"/>
    <col min="1234" max="1246" width="0" style="4" hidden="1" customWidth="1"/>
    <col min="1247" max="1247" width="19.5703125" style="4" bestFit="1" customWidth="1"/>
    <col min="1248" max="1248" width="14.28515625" style="4" bestFit="1" customWidth="1"/>
    <col min="1249" max="1249" width="21.85546875" style="4" bestFit="1" customWidth="1"/>
    <col min="1250" max="1434" width="9.140625" style="4" customWidth="1"/>
    <col min="1435" max="1435" width="68.28515625" style="4" customWidth="1"/>
    <col min="1436" max="1444" width="0" style="4" hidden="1" customWidth="1"/>
    <col min="1445" max="1447" width="14.85546875" style="4" customWidth="1"/>
    <col min="1448" max="1450" width="0" style="4" hidden="1" customWidth="1"/>
    <col min="1451" max="1451" width="12.7109375" style="4" customWidth="1"/>
    <col min="1452" max="1452" width="14.85546875" style="4" customWidth="1"/>
    <col min="1453" max="1453" width="12.7109375" style="4" customWidth="1"/>
    <col min="1454" max="1454" width="12.42578125" style="4" customWidth="1"/>
    <col min="1455" max="1455" width="13.140625" style="4" customWidth="1"/>
    <col min="1456" max="1457" width="12.42578125" style="4" customWidth="1"/>
    <col min="1458" max="1461" width="12.7109375" style="4" customWidth="1"/>
    <col min="1462" max="1462" width="14.85546875" style="4" customWidth="1"/>
    <col min="1463" max="1463" width="12.7109375" style="4" customWidth="1"/>
    <col min="1464" max="1464" width="14.85546875" style="4" customWidth="1"/>
    <col min="1465" max="1468" width="12.7109375" style="4" customWidth="1"/>
    <col min="1469" max="1469" width="14.85546875" style="4" customWidth="1"/>
    <col min="1470" max="1471" width="12.7109375" style="4" customWidth="1"/>
    <col min="1472" max="1472" width="14.85546875" style="4" customWidth="1"/>
    <col min="1473" max="1473" width="12.7109375" style="4" customWidth="1"/>
    <col min="1474" max="1486" width="0" style="4" hidden="1"/>
    <col min="1487" max="1487" width="9.140625" style="4" customWidth="1"/>
    <col min="1488" max="1488" width="12" style="4" customWidth="1"/>
    <col min="1489" max="1489" width="63.42578125" style="4" customWidth="1"/>
    <col min="1490" max="1502" width="0" style="4" hidden="1" customWidth="1"/>
    <col min="1503" max="1503" width="19.5703125" style="4" bestFit="1" customWidth="1"/>
    <col min="1504" max="1504" width="14.28515625" style="4" bestFit="1" customWidth="1"/>
    <col min="1505" max="1505" width="21.85546875" style="4" bestFit="1" customWidth="1"/>
    <col min="1506" max="1690" width="9.140625" style="4" customWidth="1"/>
    <col min="1691" max="1691" width="68.28515625" style="4" customWidth="1"/>
    <col min="1692" max="1700" width="0" style="4" hidden="1" customWidth="1"/>
    <col min="1701" max="1703" width="14.85546875" style="4" customWidth="1"/>
    <col min="1704" max="1706" width="0" style="4" hidden="1" customWidth="1"/>
    <col min="1707" max="1707" width="12.7109375" style="4" customWidth="1"/>
    <col min="1708" max="1708" width="14.85546875" style="4" customWidth="1"/>
    <col min="1709" max="1709" width="12.7109375" style="4" customWidth="1"/>
    <col min="1710" max="1710" width="12.42578125" style="4" customWidth="1"/>
    <col min="1711" max="1711" width="13.140625" style="4" customWidth="1"/>
    <col min="1712" max="1713" width="12.42578125" style="4" customWidth="1"/>
    <col min="1714" max="1717" width="12.7109375" style="4" customWidth="1"/>
    <col min="1718" max="1718" width="14.85546875" style="4" customWidth="1"/>
    <col min="1719" max="1719" width="12.7109375" style="4" customWidth="1"/>
    <col min="1720" max="1720" width="14.85546875" style="4" customWidth="1"/>
    <col min="1721" max="1724" width="12.7109375" style="4" customWidth="1"/>
    <col min="1725" max="1725" width="14.85546875" style="4" customWidth="1"/>
    <col min="1726" max="1727" width="12.7109375" style="4" customWidth="1"/>
    <col min="1728" max="1728" width="14.85546875" style="4" customWidth="1"/>
    <col min="1729" max="1729" width="12.7109375" style="4" customWidth="1"/>
    <col min="1730" max="1742" width="0" style="4" hidden="1"/>
    <col min="1743" max="1743" width="9.140625" style="4" customWidth="1"/>
    <col min="1744" max="1744" width="12" style="4" customWidth="1"/>
    <col min="1745" max="1745" width="63.42578125" style="4" customWidth="1"/>
    <col min="1746" max="1758" width="0" style="4" hidden="1" customWidth="1"/>
    <col min="1759" max="1759" width="19.5703125" style="4" bestFit="1" customWidth="1"/>
    <col min="1760" max="1760" width="14.28515625" style="4" bestFit="1" customWidth="1"/>
    <col min="1761" max="1761" width="21.85546875" style="4" bestFit="1" customWidth="1"/>
    <col min="1762" max="1946" width="9.140625" style="4" customWidth="1"/>
    <col min="1947" max="1947" width="68.28515625" style="4" customWidth="1"/>
    <col min="1948" max="1956" width="0" style="4" hidden="1" customWidth="1"/>
    <col min="1957" max="1959" width="14.85546875" style="4" customWidth="1"/>
    <col min="1960" max="1962" width="0" style="4" hidden="1" customWidth="1"/>
    <col min="1963" max="1963" width="12.7109375" style="4" customWidth="1"/>
    <col min="1964" max="1964" width="14.85546875" style="4" customWidth="1"/>
    <col min="1965" max="1965" width="12.7109375" style="4" customWidth="1"/>
    <col min="1966" max="1966" width="12.42578125" style="4" customWidth="1"/>
    <col min="1967" max="1967" width="13.140625" style="4" customWidth="1"/>
    <col min="1968" max="1969" width="12.42578125" style="4" customWidth="1"/>
    <col min="1970" max="1973" width="12.7109375" style="4" customWidth="1"/>
    <col min="1974" max="1974" width="14.85546875" style="4" customWidth="1"/>
    <col min="1975" max="1975" width="12.7109375" style="4" customWidth="1"/>
    <col min="1976" max="1976" width="14.85546875" style="4" customWidth="1"/>
    <col min="1977" max="1980" width="12.7109375" style="4" customWidth="1"/>
    <col min="1981" max="1981" width="14.85546875" style="4" customWidth="1"/>
    <col min="1982" max="1983" width="12.7109375" style="4" customWidth="1"/>
    <col min="1984" max="1984" width="14.85546875" style="4" customWidth="1"/>
    <col min="1985" max="1985" width="12.7109375" style="4" customWidth="1"/>
    <col min="1986" max="1998" width="0" style="4" hidden="1"/>
    <col min="1999" max="1999" width="9.140625" style="4" customWidth="1"/>
    <col min="2000" max="2000" width="12" style="4" customWidth="1"/>
    <col min="2001" max="2001" width="63.42578125" style="4" customWidth="1"/>
    <col min="2002" max="2014" width="0" style="4" hidden="1" customWidth="1"/>
    <col min="2015" max="2015" width="19.5703125" style="4" bestFit="1" customWidth="1"/>
    <col min="2016" max="2016" width="14.28515625" style="4" bestFit="1" customWidth="1"/>
    <col min="2017" max="2017" width="21.85546875" style="4" bestFit="1" customWidth="1"/>
    <col min="2018" max="2202" width="9.140625" style="4" customWidth="1"/>
    <col min="2203" max="2203" width="68.28515625" style="4" customWidth="1"/>
    <col min="2204" max="2212" width="0" style="4" hidden="1" customWidth="1"/>
    <col min="2213" max="2215" width="14.85546875" style="4" customWidth="1"/>
    <col min="2216" max="2218" width="0" style="4" hidden="1" customWidth="1"/>
    <col min="2219" max="2219" width="12.7109375" style="4" customWidth="1"/>
    <col min="2220" max="2220" width="14.85546875" style="4" customWidth="1"/>
    <col min="2221" max="2221" width="12.7109375" style="4" customWidth="1"/>
    <col min="2222" max="2222" width="12.42578125" style="4" customWidth="1"/>
    <col min="2223" max="2223" width="13.140625" style="4" customWidth="1"/>
    <col min="2224" max="2225" width="12.42578125" style="4" customWidth="1"/>
    <col min="2226" max="2229" width="12.7109375" style="4" customWidth="1"/>
    <col min="2230" max="2230" width="14.85546875" style="4" customWidth="1"/>
    <col min="2231" max="2231" width="12.7109375" style="4" customWidth="1"/>
    <col min="2232" max="2232" width="14.85546875" style="4" customWidth="1"/>
    <col min="2233" max="2236" width="12.7109375" style="4" customWidth="1"/>
    <col min="2237" max="2237" width="14.85546875" style="4" customWidth="1"/>
    <col min="2238" max="2239" width="12.7109375" style="4" customWidth="1"/>
    <col min="2240" max="2240" width="14.85546875" style="4" customWidth="1"/>
    <col min="2241" max="2241" width="12.7109375" style="4" customWidth="1"/>
    <col min="2242" max="2254" width="0" style="4" hidden="1"/>
    <col min="2255" max="2255" width="9.140625" style="4" customWidth="1"/>
    <col min="2256" max="2256" width="12" style="4" customWidth="1"/>
    <col min="2257" max="2257" width="63.42578125" style="4" customWidth="1"/>
    <col min="2258" max="2270" width="0" style="4" hidden="1" customWidth="1"/>
    <col min="2271" max="2271" width="19.5703125" style="4" bestFit="1" customWidth="1"/>
    <col min="2272" max="2272" width="14.28515625" style="4" bestFit="1" customWidth="1"/>
    <col min="2273" max="2273" width="21.85546875" style="4" bestFit="1" customWidth="1"/>
    <col min="2274" max="2458" width="9.140625" style="4" customWidth="1"/>
    <col min="2459" max="2459" width="68.28515625" style="4" customWidth="1"/>
    <col min="2460" max="2468" width="0" style="4" hidden="1" customWidth="1"/>
    <col min="2469" max="2471" width="14.85546875" style="4" customWidth="1"/>
    <col min="2472" max="2474" width="0" style="4" hidden="1" customWidth="1"/>
    <col min="2475" max="2475" width="12.7109375" style="4" customWidth="1"/>
    <col min="2476" max="2476" width="14.85546875" style="4" customWidth="1"/>
    <col min="2477" max="2477" width="12.7109375" style="4" customWidth="1"/>
    <col min="2478" max="2478" width="12.42578125" style="4" customWidth="1"/>
    <col min="2479" max="2479" width="13.140625" style="4" customWidth="1"/>
    <col min="2480" max="2481" width="12.42578125" style="4" customWidth="1"/>
    <col min="2482" max="2485" width="12.7109375" style="4" customWidth="1"/>
    <col min="2486" max="2486" width="14.85546875" style="4" customWidth="1"/>
    <col min="2487" max="2487" width="12.7109375" style="4" customWidth="1"/>
    <col min="2488" max="2488" width="14.85546875" style="4" customWidth="1"/>
    <col min="2489" max="2492" width="12.7109375" style="4" customWidth="1"/>
    <col min="2493" max="2493" width="14.85546875" style="4" customWidth="1"/>
    <col min="2494" max="2495" width="12.7109375" style="4" customWidth="1"/>
    <col min="2496" max="2496" width="14.85546875" style="4" customWidth="1"/>
    <col min="2497" max="2497" width="12.7109375" style="4" customWidth="1"/>
    <col min="2498" max="2510" width="0" style="4" hidden="1"/>
    <col min="2511" max="2511" width="9.140625" style="4" customWidth="1"/>
    <col min="2512" max="2512" width="12" style="4" customWidth="1"/>
    <col min="2513" max="2513" width="63.42578125" style="4" customWidth="1"/>
    <col min="2514" max="2526" width="0" style="4" hidden="1" customWidth="1"/>
    <col min="2527" max="2527" width="19.5703125" style="4" bestFit="1" customWidth="1"/>
    <col min="2528" max="2528" width="14.28515625" style="4" bestFit="1" customWidth="1"/>
    <col min="2529" max="2529" width="21.85546875" style="4" bestFit="1" customWidth="1"/>
    <col min="2530" max="2714" width="9.140625" style="4" customWidth="1"/>
    <col min="2715" max="2715" width="68.28515625" style="4" customWidth="1"/>
    <col min="2716" max="2724" width="0" style="4" hidden="1" customWidth="1"/>
    <col min="2725" max="2727" width="14.85546875" style="4" customWidth="1"/>
    <col min="2728" max="2730" width="0" style="4" hidden="1" customWidth="1"/>
    <col min="2731" max="2731" width="12.7109375" style="4" customWidth="1"/>
    <col min="2732" max="2732" width="14.85546875" style="4" customWidth="1"/>
    <col min="2733" max="2733" width="12.7109375" style="4" customWidth="1"/>
    <col min="2734" max="2734" width="12.42578125" style="4" customWidth="1"/>
    <col min="2735" max="2735" width="13.140625" style="4" customWidth="1"/>
    <col min="2736" max="2737" width="12.42578125" style="4" customWidth="1"/>
    <col min="2738" max="2741" width="12.7109375" style="4" customWidth="1"/>
    <col min="2742" max="2742" width="14.85546875" style="4" customWidth="1"/>
    <col min="2743" max="2743" width="12.7109375" style="4" customWidth="1"/>
    <col min="2744" max="2744" width="14.85546875" style="4" customWidth="1"/>
    <col min="2745" max="2748" width="12.7109375" style="4" customWidth="1"/>
    <col min="2749" max="2749" width="14.85546875" style="4" customWidth="1"/>
    <col min="2750" max="2751" width="12.7109375" style="4" customWidth="1"/>
    <col min="2752" max="2752" width="14.85546875" style="4" customWidth="1"/>
    <col min="2753" max="2753" width="12.7109375" style="4" customWidth="1"/>
    <col min="2754" max="2766" width="0" style="4" hidden="1"/>
    <col min="2767" max="2767" width="9.140625" style="4" customWidth="1"/>
    <col min="2768" max="2768" width="12" style="4" customWidth="1"/>
    <col min="2769" max="2769" width="63.42578125" style="4" customWidth="1"/>
    <col min="2770" max="2782" width="0" style="4" hidden="1" customWidth="1"/>
    <col min="2783" max="2783" width="19.5703125" style="4" bestFit="1" customWidth="1"/>
    <col min="2784" max="2784" width="14.28515625" style="4" bestFit="1" customWidth="1"/>
    <col min="2785" max="2785" width="21.85546875" style="4" bestFit="1" customWidth="1"/>
    <col min="2786" max="2970" width="9.140625" style="4" customWidth="1"/>
    <col min="2971" max="2971" width="68.28515625" style="4" customWidth="1"/>
    <col min="2972" max="2980" width="0" style="4" hidden="1" customWidth="1"/>
    <col min="2981" max="2983" width="14.85546875" style="4" customWidth="1"/>
    <col min="2984" max="2986" width="0" style="4" hidden="1" customWidth="1"/>
    <col min="2987" max="2987" width="12.7109375" style="4" customWidth="1"/>
    <col min="2988" max="2988" width="14.85546875" style="4" customWidth="1"/>
    <col min="2989" max="2989" width="12.7109375" style="4" customWidth="1"/>
    <col min="2990" max="2990" width="12.42578125" style="4" customWidth="1"/>
    <col min="2991" max="2991" width="13.140625" style="4" customWidth="1"/>
    <col min="2992" max="2993" width="12.42578125" style="4" customWidth="1"/>
    <col min="2994" max="2997" width="12.7109375" style="4" customWidth="1"/>
    <col min="2998" max="2998" width="14.85546875" style="4" customWidth="1"/>
    <col min="2999" max="2999" width="12.7109375" style="4" customWidth="1"/>
    <col min="3000" max="3000" width="14.85546875" style="4" customWidth="1"/>
    <col min="3001" max="3004" width="12.7109375" style="4" customWidth="1"/>
    <col min="3005" max="3005" width="14.85546875" style="4" customWidth="1"/>
    <col min="3006" max="3007" width="12.7109375" style="4" customWidth="1"/>
    <col min="3008" max="3008" width="14.85546875" style="4" customWidth="1"/>
    <col min="3009" max="3009" width="12.7109375" style="4" customWidth="1"/>
    <col min="3010" max="3022" width="0" style="4" hidden="1"/>
    <col min="3023" max="3023" width="9.140625" style="4" customWidth="1"/>
    <col min="3024" max="3024" width="12" style="4" customWidth="1"/>
    <col min="3025" max="3025" width="63.42578125" style="4" customWidth="1"/>
    <col min="3026" max="3038" width="0" style="4" hidden="1" customWidth="1"/>
    <col min="3039" max="3039" width="19.5703125" style="4" bestFit="1" customWidth="1"/>
    <col min="3040" max="3040" width="14.28515625" style="4" bestFit="1" customWidth="1"/>
    <col min="3041" max="3041" width="21.85546875" style="4" bestFit="1" customWidth="1"/>
    <col min="3042" max="3226" width="9.140625" style="4" customWidth="1"/>
    <col min="3227" max="3227" width="68.28515625" style="4" customWidth="1"/>
    <col min="3228" max="3236" width="0" style="4" hidden="1" customWidth="1"/>
    <col min="3237" max="3239" width="14.85546875" style="4" customWidth="1"/>
    <col min="3240" max="3242" width="0" style="4" hidden="1" customWidth="1"/>
    <col min="3243" max="3243" width="12.7109375" style="4" customWidth="1"/>
    <col min="3244" max="3244" width="14.85546875" style="4" customWidth="1"/>
    <col min="3245" max="3245" width="12.7109375" style="4" customWidth="1"/>
    <col min="3246" max="3246" width="12.42578125" style="4" customWidth="1"/>
    <col min="3247" max="3247" width="13.140625" style="4" customWidth="1"/>
    <col min="3248" max="3249" width="12.42578125" style="4" customWidth="1"/>
    <col min="3250" max="3253" width="12.7109375" style="4" customWidth="1"/>
    <col min="3254" max="3254" width="14.85546875" style="4" customWidth="1"/>
    <col min="3255" max="3255" width="12.7109375" style="4" customWidth="1"/>
    <col min="3256" max="3256" width="14.85546875" style="4" customWidth="1"/>
    <col min="3257" max="3260" width="12.7109375" style="4" customWidth="1"/>
    <col min="3261" max="3261" width="14.85546875" style="4" customWidth="1"/>
    <col min="3262" max="3263" width="12.7109375" style="4" customWidth="1"/>
    <col min="3264" max="3264" width="14.85546875" style="4" customWidth="1"/>
    <col min="3265" max="3265" width="12.7109375" style="4" customWidth="1"/>
    <col min="3266" max="3278" width="0" style="4" hidden="1"/>
    <col min="3279" max="3279" width="9.140625" style="4" customWidth="1"/>
    <col min="3280" max="3280" width="12" style="4" customWidth="1"/>
    <col min="3281" max="3281" width="63.42578125" style="4" customWidth="1"/>
    <col min="3282" max="3294" width="0" style="4" hidden="1" customWidth="1"/>
    <col min="3295" max="3295" width="19.5703125" style="4" bestFit="1" customWidth="1"/>
    <col min="3296" max="3296" width="14.28515625" style="4" bestFit="1" customWidth="1"/>
    <col min="3297" max="3297" width="21.85546875" style="4" bestFit="1" customWidth="1"/>
    <col min="3298" max="3482" width="9.140625" style="4" customWidth="1"/>
    <col min="3483" max="3483" width="68.28515625" style="4" customWidth="1"/>
    <col min="3484" max="3492" width="0" style="4" hidden="1" customWidth="1"/>
    <col min="3493" max="3495" width="14.85546875" style="4" customWidth="1"/>
    <col min="3496" max="3498" width="0" style="4" hidden="1" customWidth="1"/>
    <col min="3499" max="3499" width="12.7109375" style="4" customWidth="1"/>
    <col min="3500" max="3500" width="14.85546875" style="4" customWidth="1"/>
    <col min="3501" max="3501" width="12.7109375" style="4" customWidth="1"/>
    <col min="3502" max="3502" width="12.42578125" style="4" customWidth="1"/>
    <col min="3503" max="3503" width="13.140625" style="4" customWidth="1"/>
    <col min="3504" max="3505" width="12.42578125" style="4" customWidth="1"/>
    <col min="3506" max="3509" width="12.7109375" style="4" customWidth="1"/>
    <col min="3510" max="3510" width="14.85546875" style="4" customWidth="1"/>
    <col min="3511" max="3511" width="12.7109375" style="4" customWidth="1"/>
    <col min="3512" max="3512" width="14.85546875" style="4" customWidth="1"/>
    <col min="3513" max="3516" width="12.7109375" style="4" customWidth="1"/>
    <col min="3517" max="3517" width="14.85546875" style="4" customWidth="1"/>
    <col min="3518" max="3519" width="12.7109375" style="4" customWidth="1"/>
    <col min="3520" max="3520" width="14.85546875" style="4" customWidth="1"/>
    <col min="3521" max="3521" width="12.7109375" style="4" customWidth="1"/>
    <col min="3522" max="3534" width="0" style="4" hidden="1"/>
    <col min="3535" max="3535" width="9.140625" style="4" customWidth="1"/>
    <col min="3536" max="3536" width="12" style="4" customWidth="1"/>
    <col min="3537" max="3537" width="63.42578125" style="4" customWidth="1"/>
    <col min="3538" max="3550" width="0" style="4" hidden="1" customWidth="1"/>
    <col min="3551" max="3551" width="19.5703125" style="4" bestFit="1" customWidth="1"/>
    <col min="3552" max="3552" width="14.28515625" style="4" bestFit="1" customWidth="1"/>
    <col min="3553" max="3553" width="21.85546875" style="4" bestFit="1" customWidth="1"/>
    <col min="3554" max="3738" width="9.140625" style="4" customWidth="1"/>
    <col min="3739" max="3739" width="68.28515625" style="4" customWidth="1"/>
    <col min="3740" max="3748" width="0" style="4" hidden="1" customWidth="1"/>
    <col min="3749" max="3751" width="14.85546875" style="4" customWidth="1"/>
    <col min="3752" max="3754" width="0" style="4" hidden="1" customWidth="1"/>
    <col min="3755" max="3755" width="12.7109375" style="4" customWidth="1"/>
    <col min="3756" max="3756" width="14.85546875" style="4" customWidth="1"/>
    <col min="3757" max="3757" width="12.7109375" style="4" customWidth="1"/>
    <col min="3758" max="3758" width="12.42578125" style="4" customWidth="1"/>
    <col min="3759" max="3759" width="13.140625" style="4" customWidth="1"/>
    <col min="3760" max="3761" width="12.42578125" style="4" customWidth="1"/>
    <col min="3762" max="3765" width="12.7109375" style="4" customWidth="1"/>
    <col min="3766" max="3766" width="14.85546875" style="4" customWidth="1"/>
    <col min="3767" max="3767" width="12.7109375" style="4" customWidth="1"/>
    <col min="3768" max="3768" width="14.85546875" style="4" customWidth="1"/>
    <col min="3769" max="3772" width="12.7109375" style="4" customWidth="1"/>
    <col min="3773" max="3773" width="14.85546875" style="4" customWidth="1"/>
    <col min="3774" max="3775" width="12.7109375" style="4" customWidth="1"/>
    <col min="3776" max="3776" width="14.85546875" style="4" customWidth="1"/>
    <col min="3777" max="3777" width="12.7109375" style="4" customWidth="1"/>
    <col min="3778" max="3790" width="0" style="4" hidden="1"/>
    <col min="3791" max="3791" width="9.140625" style="4" customWidth="1"/>
    <col min="3792" max="3792" width="12" style="4" customWidth="1"/>
    <col min="3793" max="3793" width="63.42578125" style="4" customWidth="1"/>
    <col min="3794" max="3806" width="0" style="4" hidden="1" customWidth="1"/>
    <col min="3807" max="3807" width="19.5703125" style="4" bestFit="1" customWidth="1"/>
    <col min="3808" max="3808" width="14.28515625" style="4" bestFit="1" customWidth="1"/>
    <col min="3809" max="3809" width="21.85546875" style="4" bestFit="1" customWidth="1"/>
    <col min="3810" max="3994" width="9.140625" style="4" customWidth="1"/>
    <col min="3995" max="3995" width="68.28515625" style="4" customWidth="1"/>
    <col min="3996" max="4004" width="0" style="4" hidden="1" customWidth="1"/>
    <col min="4005" max="4007" width="14.85546875" style="4" customWidth="1"/>
    <col min="4008" max="4010" width="0" style="4" hidden="1" customWidth="1"/>
    <col min="4011" max="4011" width="12.7109375" style="4" customWidth="1"/>
    <col min="4012" max="4012" width="14.85546875" style="4" customWidth="1"/>
    <col min="4013" max="4013" width="12.7109375" style="4" customWidth="1"/>
    <col min="4014" max="4014" width="12.42578125" style="4" customWidth="1"/>
    <col min="4015" max="4015" width="13.140625" style="4" customWidth="1"/>
    <col min="4016" max="4017" width="12.42578125" style="4" customWidth="1"/>
    <col min="4018" max="4021" width="12.7109375" style="4" customWidth="1"/>
    <col min="4022" max="4022" width="14.85546875" style="4" customWidth="1"/>
    <col min="4023" max="4023" width="12.7109375" style="4" customWidth="1"/>
    <col min="4024" max="4024" width="14.85546875" style="4" customWidth="1"/>
    <col min="4025" max="4028" width="12.7109375" style="4" customWidth="1"/>
    <col min="4029" max="4029" width="14.85546875" style="4" customWidth="1"/>
    <col min="4030" max="4031" width="12.7109375" style="4" customWidth="1"/>
    <col min="4032" max="4032" width="14.85546875" style="4" customWidth="1"/>
    <col min="4033" max="4033" width="12.7109375" style="4" customWidth="1"/>
    <col min="4034" max="4046" width="0" style="4" hidden="1"/>
    <col min="4047" max="4047" width="9.140625" style="4" customWidth="1"/>
    <col min="4048" max="4048" width="12" style="4" customWidth="1"/>
    <col min="4049" max="4049" width="63.42578125" style="4" customWidth="1"/>
    <col min="4050" max="4062" width="0" style="4" hidden="1" customWidth="1"/>
    <col min="4063" max="4063" width="19.5703125" style="4" bestFit="1" customWidth="1"/>
    <col min="4064" max="4064" width="14.28515625" style="4" bestFit="1" customWidth="1"/>
    <col min="4065" max="4065" width="21.85546875" style="4" bestFit="1" customWidth="1"/>
    <col min="4066" max="4250" width="9.140625" style="4" customWidth="1"/>
    <col min="4251" max="4251" width="68.28515625" style="4" customWidth="1"/>
    <col min="4252" max="4260" width="0" style="4" hidden="1" customWidth="1"/>
    <col min="4261" max="4263" width="14.85546875" style="4" customWidth="1"/>
    <col min="4264" max="4266" width="0" style="4" hidden="1" customWidth="1"/>
    <col min="4267" max="4267" width="12.7109375" style="4" customWidth="1"/>
    <col min="4268" max="4268" width="14.85546875" style="4" customWidth="1"/>
    <col min="4269" max="4269" width="12.7109375" style="4" customWidth="1"/>
    <col min="4270" max="4270" width="12.42578125" style="4" customWidth="1"/>
    <col min="4271" max="4271" width="13.140625" style="4" customWidth="1"/>
    <col min="4272" max="4273" width="12.42578125" style="4" customWidth="1"/>
    <col min="4274" max="4277" width="12.7109375" style="4" customWidth="1"/>
    <col min="4278" max="4278" width="14.85546875" style="4" customWidth="1"/>
    <col min="4279" max="4279" width="12.7109375" style="4" customWidth="1"/>
    <col min="4280" max="4280" width="14.85546875" style="4" customWidth="1"/>
    <col min="4281" max="4284" width="12.7109375" style="4" customWidth="1"/>
    <col min="4285" max="4285" width="14.85546875" style="4" customWidth="1"/>
    <col min="4286" max="4287" width="12.7109375" style="4" customWidth="1"/>
    <col min="4288" max="4288" width="14.85546875" style="4" customWidth="1"/>
    <col min="4289" max="4289" width="12.7109375" style="4" customWidth="1"/>
    <col min="4290" max="4302" width="0" style="4" hidden="1"/>
    <col min="4303" max="4303" width="9.140625" style="4" customWidth="1"/>
    <col min="4304" max="4304" width="12" style="4" customWidth="1"/>
    <col min="4305" max="4305" width="63.42578125" style="4" customWidth="1"/>
    <col min="4306" max="4318" width="0" style="4" hidden="1" customWidth="1"/>
    <col min="4319" max="4319" width="19.5703125" style="4" bestFit="1" customWidth="1"/>
    <col min="4320" max="4320" width="14.28515625" style="4" bestFit="1" customWidth="1"/>
    <col min="4321" max="4321" width="21.85546875" style="4" bestFit="1" customWidth="1"/>
    <col min="4322" max="4506" width="9.140625" style="4" customWidth="1"/>
    <col min="4507" max="4507" width="68.28515625" style="4" customWidth="1"/>
    <col min="4508" max="4516" width="0" style="4" hidden="1" customWidth="1"/>
    <col min="4517" max="4519" width="14.85546875" style="4" customWidth="1"/>
    <col min="4520" max="4522" width="0" style="4" hidden="1" customWidth="1"/>
    <col min="4523" max="4523" width="12.7109375" style="4" customWidth="1"/>
    <col min="4524" max="4524" width="14.85546875" style="4" customWidth="1"/>
    <col min="4525" max="4525" width="12.7109375" style="4" customWidth="1"/>
    <col min="4526" max="4526" width="12.42578125" style="4" customWidth="1"/>
    <col min="4527" max="4527" width="13.140625" style="4" customWidth="1"/>
    <col min="4528" max="4529" width="12.42578125" style="4" customWidth="1"/>
    <col min="4530" max="4533" width="12.7109375" style="4" customWidth="1"/>
    <col min="4534" max="4534" width="14.85546875" style="4" customWidth="1"/>
    <col min="4535" max="4535" width="12.7109375" style="4" customWidth="1"/>
    <col min="4536" max="4536" width="14.85546875" style="4" customWidth="1"/>
    <col min="4537" max="4540" width="12.7109375" style="4" customWidth="1"/>
    <col min="4541" max="4541" width="14.85546875" style="4" customWidth="1"/>
    <col min="4542" max="4543" width="12.7109375" style="4" customWidth="1"/>
    <col min="4544" max="4544" width="14.85546875" style="4" customWidth="1"/>
    <col min="4545" max="4545" width="12.7109375" style="4" customWidth="1"/>
    <col min="4546" max="4558" width="0" style="4" hidden="1"/>
    <col min="4559" max="4559" width="9.140625" style="4" customWidth="1"/>
    <col min="4560" max="4560" width="12" style="4" customWidth="1"/>
    <col min="4561" max="4561" width="63.42578125" style="4" customWidth="1"/>
    <col min="4562" max="4574" width="0" style="4" hidden="1" customWidth="1"/>
    <col min="4575" max="4575" width="19.5703125" style="4" bestFit="1" customWidth="1"/>
    <col min="4576" max="4576" width="14.28515625" style="4" bestFit="1" customWidth="1"/>
    <col min="4577" max="4577" width="21.85546875" style="4" bestFit="1" customWidth="1"/>
    <col min="4578" max="4762" width="9.140625" style="4" customWidth="1"/>
    <col min="4763" max="4763" width="68.28515625" style="4" customWidth="1"/>
    <col min="4764" max="4772" width="0" style="4" hidden="1" customWidth="1"/>
    <col min="4773" max="4775" width="14.85546875" style="4" customWidth="1"/>
    <col min="4776" max="4778" width="0" style="4" hidden="1" customWidth="1"/>
    <col min="4779" max="4779" width="12.7109375" style="4" customWidth="1"/>
    <col min="4780" max="4780" width="14.85546875" style="4" customWidth="1"/>
    <col min="4781" max="4781" width="12.7109375" style="4" customWidth="1"/>
    <col min="4782" max="4782" width="12.42578125" style="4" customWidth="1"/>
    <col min="4783" max="4783" width="13.140625" style="4" customWidth="1"/>
    <col min="4784" max="4785" width="12.42578125" style="4" customWidth="1"/>
    <col min="4786" max="4789" width="12.7109375" style="4" customWidth="1"/>
    <col min="4790" max="4790" width="14.85546875" style="4" customWidth="1"/>
    <col min="4791" max="4791" width="12.7109375" style="4" customWidth="1"/>
    <col min="4792" max="4792" width="14.85546875" style="4" customWidth="1"/>
    <col min="4793" max="4796" width="12.7109375" style="4" customWidth="1"/>
    <col min="4797" max="4797" width="14.85546875" style="4" customWidth="1"/>
    <col min="4798" max="4799" width="12.7109375" style="4" customWidth="1"/>
    <col min="4800" max="4800" width="14.85546875" style="4" customWidth="1"/>
    <col min="4801" max="4801" width="12.7109375" style="4" customWidth="1"/>
    <col min="4802" max="4814" width="0" style="4" hidden="1"/>
    <col min="4815" max="4815" width="9.140625" style="4" customWidth="1"/>
    <col min="4816" max="4816" width="12" style="4" customWidth="1"/>
    <col min="4817" max="4817" width="63.42578125" style="4" customWidth="1"/>
    <col min="4818" max="4830" width="0" style="4" hidden="1" customWidth="1"/>
    <col min="4831" max="4831" width="19.5703125" style="4" bestFit="1" customWidth="1"/>
    <col min="4832" max="4832" width="14.28515625" style="4" bestFit="1" customWidth="1"/>
    <col min="4833" max="4833" width="21.85546875" style="4" bestFit="1" customWidth="1"/>
    <col min="4834" max="5018" width="9.140625" style="4" customWidth="1"/>
    <col min="5019" max="5019" width="68.28515625" style="4" customWidth="1"/>
    <col min="5020" max="5028" width="0" style="4" hidden="1" customWidth="1"/>
    <col min="5029" max="5031" width="14.85546875" style="4" customWidth="1"/>
    <col min="5032" max="5034" width="0" style="4" hidden="1" customWidth="1"/>
    <col min="5035" max="5035" width="12.7109375" style="4" customWidth="1"/>
    <col min="5036" max="5036" width="14.85546875" style="4" customWidth="1"/>
    <col min="5037" max="5037" width="12.7109375" style="4" customWidth="1"/>
    <col min="5038" max="5038" width="12.42578125" style="4" customWidth="1"/>
    <col min="5039" max="5039" width="13.140625" style="4" customWidth="1"/>
    <col min="5040" max="5041" width="12.42578125" style="4" customWidth="1"/>
    <col min="5042" max="5045" width="12.7109375" style="4" customWidth="1"/>
    <col min="5046" max="5046" width="14.85546875" style="4" customWidth="1"/>
    <col min="5047" max="5047" width="12.7109375" style="4" customWidth="1"/>
    <col min="5048" max="5048" width="14.85546875" style="4" customWidth="1"/>
    <col min="5049" max="5052" width="12.7109375" style="4" customWidth="1"/>
    <col min="5053" max="5053" width="14.85546875" style="4" customWidth="1"/>
    <col min="5054" max="5055" width="12.7109375" style="4" customWidth="1"/>
    <col min="5056" max="5056" width="14.85546875" style="4" customWidth="1"/>
    <col min="5057" max="5057" width="12.7109375" style="4" customWidth="1"/>
    <col min="5058" max="5070" width="0" style="4" hidden="1"/>
    <col min="5071" max="5071" width="9.140625" style="4" customWidth="1"/>
    <col min="5072" max="5072" width="12" style="4" customWidth="1"/>
    <col min="5073" max="5073" width="63.42578125" style="4" customWidth="1"/>
    <col min="5074" max="5086" width="0" style="4" hidden="1" customWidth="1"/>
    <col min="5087" max="5087" width="19.5703125" style="4" bestFit="1" customWidth="1"/>
    <col min="5088" max="5088" width="14.28515625" style="4" bestFit="1" customWidth="1"/>
    <col min="5089" max="5089" width="21.85546875" style="4" bestFit="1" customWidth="1"/>
    <col min="5090" max="5274" width="9.140625" style="4" customWidth="1"/>
    <col min="5275" max="5275" width="68.28515625" style="4" customWidth="1"/>
    <col min="5276" max="5284" width="0" style="4" hidden="1" customWidth="1"/>
    <col min="5285" max="5287" width="14.85546875" style="4" customWidth="1"/>
    <col min="5288" max="5290" width="0" style="4" hidden="1" customWidth="1"/>
    <col min="5291" max="5291" width="12.7109375" style="4" customWidth="1"/>
    <col min="5292" max="5292" width="14.85546875" style="4" customWidth="1"/>
    <col min="5293" max="5293" width="12.7109375" style="4" customWidth="1"/>
    <col min="5294" max="5294" width="12.42578125" style="4" customWidth="1"/>
    <col min="5295" max="5295" width="13.140625" style="4" customWidth="1"/>
    <col min="5296" max="5297" width="12.42578125" style="4" customWidth="1"/>
    <col min="5298" max="5301" width="12.7109375" style="4" customWidth="1"/>
    <col min="5302" max="5302" width="14.85546875" style="4" customWidth="1"/>
    <col min="5303" max="5303" width="12.7109375" style="4" customWidth="1"/>
    <col min="5304" max="5304" width="14.85546875" style="4" customWidth="1"/>
    <col min="5305" max="5308" width="12.7109375" style="4" customWidth="1"/>
    <col min="5309" max="5309" width="14.85546875" style="4" customWidth="1"/>
    <col min="5310" max="5311" width="12.7109375" style="4" customWidth="1"/>
    <col min="5312" max="5312" width="14.85546875" style="4" customWidth="1"/>
    <col min="5313" max="5313" width="12.7109375" style="4" customWidth="1"/>
    <col min="5314" max="5326" width="0" style="4" hidden="1"/>
    <col min="5327" max="5327" width="9.140625" style="4" customWidth="1"/>
    <col min="5328" max="5328" width="12" style="4" customWidth="1"/>
    <col min="5329" max="5329" width="63.42578125" style="4" customWidth="1"/>
    <col min="5330" max="5342" width="0" style="4" hidden="1" customWidth="1"/>
    <col min="5343" max="5343" width="19.5703125" style="4" bestFit="1" customWidth="1"/>
    <col min="5344" max="5344" width="14.28515625" style="4" bestFit="1" customWidth="1"/>
    <col min="5345" max="5345" width="21.85546875" style="4" bestFit="1" customWidth="1"/>
    <col min="5346" max="5530" width="9.140625" style="4" customWidth="1"/>
    <col min="5531" max="5531" width="68.28515625" style="4" customWidth="1"/>
    <col min="5532" max="5540" width="0" style="4" hidden="1" customWidth="1"/>
    <col min="5541" max="5543" width="14.85546875" style="4" customWidth="1"/>
    <col min="5544" max="5546" width="0" style="4" hidden="1" customWidth="1"/>
    <col min="5547" max="5547" width="12.7109375" style="4" customWidth="1"/>
    <col min="5548" max="5548" width="14.85546875" style="4" customWidth="1"/>
    <col min="5549" max="5549" width="12.7109375" style="4" customWidth="1"/>
    <col min="5550" max="5550" width="12.42578125" style="4" customWidth="1"/>
    <col min="5551" max="5551" width="13.140625" style="4" customWidth="1"/>
    <col min="5552" max="5553" width="12.42578125" style="4" customWidth="1"/>
    <col min="5554" max="5557" width="12.7109375" style="4" customWidth="1"/>
    <col min="5558" max="5558" width="14.85546875" style="4" customWidth="1"/>
    <col min="5559" max="5559" width="12.7109375" style="4" customWidth="1"/>
    <col min="5560" max="5560" width="14.85546875" style="4" customWidth="1"/>
    <col min="5561" max="5564" width="12.7109375" style="4" customWidth="1"/>
    <col min="5565" max="5565" width="14.85546875" style="4" customWidth="1"/>
    <col min="5566" max="5567" width="12.7109375" style="4" customWidth="1"/>
    <col min="5568" max="5568" width="14.85546875" style="4" customWidth="1"/>
    <col min="5569" max="5569" width="12.7109375" style="4" customWidth="1"/>
    <col min="5570" max="5582" width="0" style="4" hidden="1"/>
    <col min="5583" max="5583" width="9.140625" style="4" customWidth="1"/>
    <col min="5584" max="5584" width="12" style="4" customWidth="1"/>
    <col min="5585" max="5585" width="63.42578125" style="4" customWidth="1"/>
    <col min="5586" max="5598" width="0" style="4" hidden="1" customWidth="1"/>
    <col min="5599" max="5599" width="19.5703125" style="4" bestFit="1" customWidth="1"/>
    <col min="5600" max="5600" width="14.28515625" style="4" bestFit="1" customWidth="1"/>
    <col min="5601" max="5601" width="21.85546875" style="4" bestFit="1" customWidth="1"/>
    <col min="5602" max="5786" width="9.140625" style="4" customWidth="1"/>
    <col min="5787" max="5787" width="68.28515625" style="4" customWidth="1"/>
    <col min="5788" max="5796" width="0" style="4" hidden="1" customWidth="1"/>
    <col min="5797" max="5799" width="14.85546875" style="4" customWidth="1"/>
    <col min="5800" max="5802" width="0" style="4" hidden="1" customWidth="1"/>
    <col min="5803" max="5803" width="12.7109375" style="4" customWidth="1"/>
    <col min="5804" max="5804" width="14.85546875" style="4" customWidth="1"/>
    <col min="5805" max="5805" width="12.7109375" style="4" customWidth="1"/>
    <col min="5806" max="5806" width="12.42578125" style="4" customWidth="1"/>
    <col min="5807" max="5807" width="13.140625" style="4" customWidth="1"/>
    <col min="5808" max="5809" width="12.42578125" style="4" customWidth="1"/>
    <col min="5810" max="5813" width="12.7109375" style="4" customWidth="1"/>
    <col min="5814" max="5814" width="14.85546875" style="4" customWidth="1"/>
    <col min="5815" max="5815" width="12.7109375" style="4" customWidth="1"/>
    <col min="5816" max="5816" width="14.85546875" style="4" customWidth="1"/>
    <col min="5817" max="5820" width="12.7109375" style="4" customWidth="1"/>
    <col min="5821" max="5821" width="14.85546875" style="4" customWidth="1"/>
    <col min="5822" max="5823" width="12.7109375" style="4" customWidth="1"/>
    <col min="5824" max="5824" width="14.85546875" style="4" customWidth="1"/>
    <col min="5825" max="5825" width="12.7109375" style="4" customWidth="1"/>
    <col min="5826" max="5838" width="0" style="4" hidden="1"/>
    <col min="5839" max="5839" width="9.140625" style="4" customWidth="1"/>
    <col min="5840" max="5840" width="12" style="4" customWidth="1"/>
    <col min="5841" max="5841" width="63.42578125" style="4" customWidth="1"/>
    <col min="5842" max="5854" width="0" style="4" hidden="1" customWidth="1"/>
    <col min="5855" max="5855" width="19.5703125" style="4" bestFit="1" customWidth="1"/>
    <col min="5856" max="5856" width="14.28515625" style="4" bestFit="1" customWidth="1"/>
    <col min="5857" max="5857" width="21.85546875" style="4" bestFit="1" customWidth="1"/>
    <col min="5858" max="6042" width="9.140625" style="4" customWidth="1"/>
    <col min="6043" max="6043" width="68.28515625" style="4" customWidth="1"/>
    <col min="6044" max="6052" width="0" style="4" hidden="1" customWidth="1"/>
    <col min="6053" max="6055" width="14.85546875" style="4" customWidth="1"/>
    <col min="6056" max="6058" width="0" style="4" hidden="1" customWidth="1"/>
    <col min="6059" max="6059" width="12.7109375" style="4" customWidth="1"/>
    <col min="6060" max="6060" width="14.85546875" style="4" customWidth="1"/>
    <col min="6061" max="6061" width="12.7109375" style="4" customWidth="1"/>
    <col min="6062" max="6062" width="12.42578125" style="4" customWidth="1"/>
    <col min="6063" max="6063" width="13.140625" style="4" customWidth="1"/>
    <col min="6064" max="6065" width="12.42578125" style="4" customWidth="1"/>
    <col min="6066" max="6069" width="12.7109375" style="4" customWidth="1"/>
    <col min="6070" max="6070" width="14.85546875" style="4" customWidth="1"/>
    <col min="6071" max="6071" width="12.7109375" style="4" customWidth="1"/>
    <col min="6072" max="6072" width="14.85546875" style="4" customWidth="1"/>
    <col min="6073" max="6076" width="12.7109375" style="4" customWidth="1"/>
    <col min="6077" max="6077" width="14.85546875" style="4" customWidth="1"/>
    <col min="6078" max="6079" width="12.7109375" style="4" customWidth="1"/>
    <col min="6080" max="6080" width="14.85546875" style="4" customWidth="1"/>
    <col min="6081" max="6081" width="12.7109375" style="4" customWidth="1"/>
    <col min="6082" max="6094" width="0" style="4" hidden="1"/>
    <col min="6095" max="6095" width="9.140625" style="4" customWidth="1"/>
    <col min="6096" max="6096" width="12" style="4" customWidth="1"/>
    <col min="6097" max="6097" width="63.42578125" style="4" customWidth="1"/>
    <col min="6098" max="6110" width="0" style="4" hidden="1" customWidth="1"/>
    <col min="6111" max="6111" width="19.5703125" style="4" bestFit="1" customWidth="1"/>
    <col min="6112" max="6112" width="14.28515625" style="4" bestFit="1" customWidth="1"/>
    <col min="6113" max="6113" width="21.85546875" style="4" bestFit="1" customWidth="1"/>
    <col min="6114" max="6298" width="9.140625" style="4" customWidth="1"/>
    <col min="6299" max="6299" width="68.28515625" style="4" customWidth="1"/>
    <col min="6300" max="6308" width="0" style="4" hidden="1" customWidth="1"/>
    <col min="6309" max="6311" width="14.85546875" style="4" customWidth="1"/>
    <col min="6312" max="6314" width="0" style="4" hidden="1" customWidth="1"/>
    <col min="6315" max="6315" width="12.7109375" style="4" customWidth="1"/>
    <col min="6316" max="6316" width="14.85546875" style="4" customWidth="1"/>
    <col min="6317" max="6317" width="12.7109375" style="4" customWidth="1"/>
    <col min="6318" max="6318" width="12.42578125" style="4" customWidth="1"/>
    <col min="6319" max="6319" width="13.140625" style="4" customWidth="1"/>
    <col min="6320" max="6321" width="12.42578125" style="4" customWidth="1"/>
    <col min="6322" max="6325" width="12.7109375" style="4" customWidth="1"/>
    <col min="6326" max="6326" width="14.85546875" style="4" customWidth="1"/>
    <col min="6327" max="6327" width="12.7109375" style="4" customWidth="1"/>
    <col min="6328" max="6328" width="14.85546875" style="4" customWidth="1"/>
    <col min="6329" max="6332" width="12.7109375" style="4" customWidth="1"/>
    <col min="6333" max="6333" width="14.85546875" style="4" customWidth="1"/>
    <col min="6334" max="6335" width="12.7109375" style="4" customWidth="1"/>
    <col min="6336" max="6336" width="14.85546875" style="4" customWidth="1"/>
    <col min="6337" max="6337" width="12.7109375" style="4" customWidth="1"/>
    <col min="6338" max="6350" width="0" style="4" hidden="1"/>
    <col min="6351" max="6351" width="9.140625" style="4" customWidth="1"/>
    <col min="6352" max="6352" width="12" style="4" customWidth="1"/>
    <col min="6353" max="6353" width="63.42578125" style="4" customWidth="1"/>
    <col min="6354" max="6366" width="0" style="4" hidden="1" customWidth="1"/>
    <col min="6367" max="6367" width="19.5703125" style="4" bestFit="1" customWidth="1"/>
    <col min="6368" max="6368" width="14.28515625" style="4" bestFit="1" customWidth="1"/>
    <col min="6369" max="6369" width="21.85546875" style="4" bestFit="1" customWidth="1"/>
    <col min="6370" max="6554" width="9.140625" style="4" customWidth="1"/>
    <col min="6555" max="6555" width="68.28515625" style="4" customWidth="1"/>
    <col min="6556" max="6564" width="0" style="4" hidden="1" customWidth="1"/>
    <col min="6565" max="6567" width="14.85546875" style="4" customWidth="1"/>
    <col min="6568" max="6570" width="0" style="4" hidden="1" customWidth="1"/>
    <col min="6571" max="6571" width="12.7109375" style="4" customWidth="1"/>
    <col min="6572" max="6572" width="14.85546875" style="4" customWidth="1"/>
    <col min="6573" max="6573" width="12.7109375" style="4" customWidth="1"/>
    <col min="6574" max="6574" width="12.42578125" style="4" customWidth="1"/>
    <col min="6575" max="6575" width="13.140625" style="4" customWidth="1"/>
    <col min="6576" max="6577" width="12.42578125" style="4" customWidth="1"/>
    <col min="6578" max="6581" width="12.7109375" style="4" customWidth="1"/>
    <col min="6582" max="6582" width="14.85546875" style="4" customWidth="1"/>
    <col min="6583" max="6583" width="12.7109375" style="4" customWidth="1"/>
    <col min="6584" max="6584" width="14.85546875" style="4" customWidth="1"/>
    <col min="6585" max="6588" width="12.7109375" style="4" customWidth="1"/>
    <col min="6589" max="6589" width="14.85546875" style="4" customWidth="1"/>
    <col min="6590" max="6591" width="12.7109375" style="4" customWidth="1"/>
    <col min="6592" max="6592" width="14.85546875" style="4" customWidth="1"/>
    <col min="6593" max="6593" width="12.7109375" style="4" customWidth="1"/>
    <col min="6594" max="6606" width="0" style="4" hidden="1"/>
    <col min="6607" max="6607" width="9.140625" style="4" customWidth="1"/>
    <col min="6608" max="6608" width="12" style="4" customWidth="1"/>
    <col min="6609" max="6609" width="63.42578125" style="4" customWidth="1"/>
    <col min="6610" max="6622" width="0" style="4" hidden="1" customWidth="1"/>
    <col min="6623" max="6623" width="19.5703125" style="4" bestFit="1" customWidth="1"/>
    <col min="6624" max="6624" width="14.28515625" style="4" bestFit="1" customWidth="1"/>
    <col min="6625" max="6625" width="21.85546875" style="4" bestFit="1" customWidth="1"/>
    <col min="6626" max="6810" width="9.140625" style="4" customWidth="1"/>
    <col min="6811" max="6811" width="68.28515625" style="4" customWidth="1"/>
    <col min="6812" max="6820" width="0" style="4" hidden="1" customWidth="1"/>
    <col min="6821" max="6823" width="14.85546875" style="4" customWidth="1"/>
    <col min="6824" max="6826" width="0" style="4" hidden="1" customWidth="1"/>
    <col min="6827" max="6827" width="12.7109375" style="4" customWidth="1"/>
    <col min="6828" max="6828" width="14.85546875" style="4" customWidth="1"/>
    <col min="6829" max="6829" width="12.7109375" style="4" customWidth="1"/>
    <col min="6830" max="6830" width="12.42578125" style="4" customWidth="1"/>
    <col min="6831" max="6831" width="13.140625" style="4" customWidth="1"/>
    <col min="6832" max="6833" width="12.42578125" style="4" customWidth="1"/>
    <col min="6834" max="6837" width="12.7109375" style="4" customWidth="1"/>
    <col min="6838" max="6838" width="14.85546875" style="4" customWidth="1"/>
    <col min="6839" max="6839" width="12.7109375" style="4" customWidth="1"/>
    <col min="6840" max="6840" width="14.85546875" style="4" customWidth="1"/>
    <col min="6841" max="6844" width="12.7109375" style="4" customWidth="1"/>
    <col min="6845" max="6845" width="14.85546875" style="4" customWidth="1"/>
    <col min="6846" max="6847" width="12.7109375" style="4" customWidth="1"/>
    <col min="6848" max="6848" width="14.85546875" style="4" customWidth="1"/>
    <col min="6849" max="6849" width="12.7109375" style="4" customWidth="1"/>
    <col min="6850" max="6862" width="0" style="4" hidden="1"/>
    <col min="6863" max="6863" width="9.140625" style="4" customWidth="1"/>
    <col min="6864" max="6864" width="12" style="4" customWidth="1"/>
    <col min="6865" max="6865" width="63.42578125" style="4" customWidth="1"/>
    <col min="6866" max="6878" width="0" style="4" hidden="1" customWidth="1"/>
    <col min="6879" max="6879" width="19.5703125" style="4" bestFit="1" customWidth="1"/>
    <col min="6880" max="6880" width="14.28515625" style="4" bestFit="1" customWidth="1"/>
    <col min="6881" max="6881" width="21.85546875" style="4" bestFit="1" customWidth="1"/>
    <col min="6882" max="7066" width="9.140625" style="4" customWidth="1"/>
    <col min="7067" max="7067" width="68.28515625" style="4" customWidth="1"/>
    <col min="7068" max="7076" width="0" style="4" hidden="1" customWidth="1"/>
    <col min="7077" max="7079" width="14.85546875" style="4" customWidth="1"/>
    <col min="7080" max="7082" width="0" style="4" hidden="1" customWidth="1"/>
    <col min="7083" max="7083" width="12.7109375" style="4" customWidth="1"/>
    <col min="7084" max="7084" width="14.85546875" style="4" customWidth="1"/>
    <col min="7085" max="7085" width="12.7109375" style="4" customWidth="1"/>
    <col min="7086" max="7086" width="12.42578125" style="4" customWidth="1"/>
    <col min="7087" max="7087" width="13.140625" style="4" customWidth="1"/>
    <col min="7088" max="7089" width="12.42578125" style="4" customWidth="1"/>
    <col min="7090" max="7093" width="12.7109375" style="4" customWidth="1"/>
    <col min="7094" max="7094" width="14.85546875" style="4" customWidth="1"/>
    <col min="7095" max="7095" width="12.7109375" style="4" customWidth="1"/>
    <col min="7096" max="7096" width="14.85546875" style="4" customWidth="1"/>
    <col min="7097" max="7100" width="12.7109375" style="4" customWidth="1"/>
    <col min="7101" max="7101" width="14.85546875" style="4" customWidth="1"/>
    <col min="7102" max="7103" width="12.7109375" style="4" customWidth="1"/>
    <col min="7104" max="7104" width="14.85546875" style="4" customWidth="1"/>
    <col min="7105" max="7105" width="12.7109375" style="4" customWidth="1"/>
    <col min="7106" max="7118" width="0" style="4" hidden="1"/>
    <col min="7119" max="7119" width="9.140625" style="4" customWidth="1"/>
    <col min="7120" max="7120" width="12" style="4" customWidth="1"/>
    <col min="7121" max="7121" width="63.42578125" style="4" customWidth="1"/>
    <col min="7122" max="7134" width="0" style="4" hidden="1" customWidth="1"/>
    <col min="7135" max="7135" width="19.5703125" style="4" bestFit="1" customWidth="1"/>
    <col min="7136" max="7136" width="14.28515625" style="4" bestFit="1" customWidth="1"/>
    <col min="7137" max="7137" width="21.85546875" style="4" bestFit="1" customWidth="1"/>
    <col min="7138" max="7322" width="9.140625" style="4" customWidth="1"/>
    <col min="7323" max="7323" width="68.28515625" style="4" customWidth="1"/>
    <col min="7324" max="7332" width="0" style="4" hidden="1" customWidth="1"/>
    <col min="7333" max="7335" width="14.85546875" style="4" customWidth="1"/>
    <col min="7336" max="7338" width="0" style="4" hidden="1" customWidth="1"/>
    <col min="7339" max="7339" width="12.7109375" style="4" customWidth="1"/>
    <col min="7340" max="7340" width="14.85546875" style="4" customWidth="1"/>
    <col min="7341" max="7341" width="12.7109375" style="4" customWidth="1"/>
    <col min="7342" max="7342" width="12.42578125" style="4" customWidth="1"/>
    <col min="7343" max="7343" width="13.140625" style="4" customWidth="1"/>
    <col min="7344" max="7345" width="12.42578125" style="4" customWidth="1"/>
    <col min="7346" max="7349" width="12.7109375" style="4" customWidth="1"/>
    <col min="7350" max="7350" width="14.85546875" style="4" customWidth="1"/>
    <col min="7351" max="7351" width="12.7109375" style="4" customWidth="1"/>
    <col min="7352" max="7352" width="14.85546875" style="4" customWidth="1"/>
    <col min="7353" max="7356" width="12.7109375" style="4" customWidth="1"/>
    <col min="7357" max="7357" width="14.85546875" style="4" customWidth="1"/>
    <col min="7358" max="7359" width="12.7109375" style="4" customWidth="1"/>
    <col min="7360" max="7360" width="14.85546875" style="4" customWidth="1"/>
    <col min="7361" max="7361" width="12.7109375" style="4" customWidth="1"/>
    <col min="7362" max="7374" width="0" style="4" hidden="1"/>
    <col min="7375" max="7375" width="9.140625" style="4" customWidth="1"/>
    <col min="7376" max="7376" width="12" style="4" customWidth="1"/>
    <col min="7377" max="7377" width="63.42578125" style="4" customWidth="1"/>
    <col min="7378" max="7390" width="0" style="4" hidden="1" customWidth="1"/>
    <col min="7391" max="7391" width="19.5703125" style="4" bestFit="1" customWidth="1"/>
    <col min="7392" max="7392" width="14.28515625" style="4" bestFit="1" customWidth="1"/>
    <col min="7393" max="7393" width="21.85546875" style="4" bestFit="1" customWidth="1"/>
    <col min="7394" max="7578" width="9.140625" style="4" customWidth="1"/>
    <col min="7579" max="7579" width="68.28515625" style="4" customWidth="1"/>
    <col min="7580" max="7588" width="0" style="4" hidden="1" customWidth="1"/>
    <col min="7589" max="7591" width="14.85546875" style="4" customWidth="1"/>
    <col min="7592" max="7594" width="0" style="4" hidden="1" customWidth="1"/>
    <col min="7595" max="7595" width="12.7109375" style="4" customWidth="1"/>
    <col min="7596" max="7596" width="14.85546875" style="4" customWidth="1"/>
    <col min="7597" max="7597" width="12.7109375" style="4" customWidth="1"/>
    <col min="7598" max="7598" width="12.42578125" style="4" customWidth="1"/>
    <col min="7599" max="7599" width="13.140625" style="4" customWidth="1"/>
    <col min="7600" max="7601" width="12.42578125" style="4" customWidth="1"/>
    <col min="7602" max="7605" width="12.7109375" style="4" customWidth="1"/>
    <col min="7606" max="7606" width="14.85546875" style="4" customWidth="1"/>
    <col min="7607" max="7607" width="12.7109375" style="4" customWidth="1"/>
    <col min="7608" max="7608" width="14.85546875" style="4" customWidth="1"/>
    <col min="7609" max="7612" width="12.7109375" style="4" customWidth="1"/>
    <col min="7613" max="7613" width="14.85546875" style="4" customWidth="1"/>
    <col min="7614" max="7615" width="12.7109375" style="4" customWidth="1"/>
    <col min="7616" max="7616" width="14.85546875" style="4" customWidth="1"/>
    <col min="7617" max="7617" width="12.7109375" style="4" customWidth="1"/>
    <col min="7618" max="7630" width="0" style="4" hidden="1"/>
    <col min="7631" max="7631" width="9.140625" style="4" customWidth="1"/>
    <col min="7632" max="7632" width="12" style="4" customWidth="1"/>
    <col min="7633" max="7633" width="63.42578125" style="4" customWidth="1"/>
    <col min="7634" max="7646" width="0" style="4" hidden="1" customWidth="1"/>
    <col min="7647" max="7647" width="19.5703125" style="4" bestFit="1" customWidth="1"/>
    <col min="7648" max="7648" width="14.28515625" style="4" bestFit="1" customWidth="1"/>
    <col min="7649" max="7649" width="21.85546875" style="4" bestFit="1" customWidth="1"/>
    <col min="7650" max="7834" width="9.140625" style="4" customWidth="1"/>
    <col min="7835" max="7835" width="68.28515625" style="4" customWidth="1"/>
    <col min="7836" max="7844" width="0" style="4" hidden="1" customWidth="1"/>
    <col min="7845" max="7847" width="14.85546875" style="4" customWidth="1"/>
    <col min="7848" max="7850" width="0" style="4" hidden="1" customWidth="1"/>
    <col min="7851" max="7851" width="12.7109375" style="4" customWidth="1"/>
    <col min="7852" max="7852" width="14.85546875" style="4" customWidth="1"/>
    <col min="7853" max="7853" width="12.7109375" style="4" customWidth="1"/>
    <col min="7854" max="7854" width="12.42578125" style="4" customWidth="1"/>
    <col min="7855" max="7855" width="13.140625" style="4" customWidth="1"/>
    <col min="7856" max="7857" width="12.42578125" style="4" customWidth="1"/>
    <col min="7858" max="7861" width="12.7109375" style="4" customWidth="1"/>
    <col min="7862" max="7862" width="14.85546875" style="4" customWidth="1"/>
    <col min="7863" max="7863" width="12.7109375" style="4" customWidth="1"/>
    <col min="7864" max="7864" width="14.85546875" style="4" customWidth="1"/>
    <col min="7865" max="7868" width="12.7109375" style="4" customWidth="1"/>
    <col min="7869" max="7869" width="14.85546875" style="4" customWidth="1"/>
    <col min="7870" max="7871" width="12.7109375" style="4" customWidth="1"/>
    <col min="7872" max="7872" width="14.85546875" style="4" customWidth="1"/>
    <col min="7873" max="7873" width="12.7109375" style="4" customWidth="1"/>
    <col min="7874" max="7886" width="0" style="4" hidden="1"/>
    <col min="7887" max="7887" width="9.140625" style="4" customWidth="1"/>
    <col min="7888" max="7888" width="12" style="4" customWidth="1"/>
    <col min="7889" max="7889" width="63.42578125" style="4" customWidth="1"/>
    <col min="7890" max="7902" width="0" style="4" hidden="1" customWidth="1"/>
    <col min="7903" max="7903" width="19.5703125" style="4" bestFit="1" customWidth="1"/>
    <col min="7904" max="7904" width="14.28515625" style="4" bestFit="1" customWidth="1"/>
    <col min="7905" max="7905" width="21.85546875" style="4" bestFit="1" customWidth="1"/>
    <col min="7906" max="8090" width="9.140625" style="4" customWidth="1"/>
    <col min="8091" max="8091" width="68.28515625" style="4" customWidth="1"/>
    <col min="8092" max="8100" width="0" style="4" hidden="1" customWidth="1"/>
    <col min="8101" max="8103" width="14.85546875" style="4" customWidth="1"/>
    <col min="8104" max="8106" width="0" style="4" hidden="1" customWidth="1"/>
    <col min="8107" max="8107" width="12.7109375" style="4" customWidth="1"/>
    <col min="8108" max="8108" width="14.85546875" style="4" customWidth="1"/>
    <col min="8109" max="8109" width="12.7109375" style="4" customWidth="1"/>
    <col min="8110" max="8110" width="12.42578125" style="4" customWidth="1"/>
    <col min="8111" max="8111" width="13.140625" style="4" customWidth="1"/>
    <col min="8112" max="8113" width="12.42578125" style="4" customWidth="1"/>
    <col min="8114" max="8117" width="12.7109375" style="4" customWidth="1"/>
    <col min="8118" max="8118" width="14.85546875" style="4" customWidth="1"/>
    <col min="8119" max="8119" width="12.7109375" style="4" customWidth="1"/>
    <col min="8120" max="8120" width="14.85546875" style="4" customWidth="1"/>
    <col min="8121" max="8124" width="12.7109375" style="4" customWidth="1"/>
    <col min="8125" max="8125" width="14.85546875" style="4" customWidth="1"/>
    <col min="8126" max="8127" width="12.7109375" style="4" customWidth="1"/>
    <col min="8128" max="8128" width="14.85546875" style="4" customWidth="1"/>
    <col min="8129" max="8129" width="12.7109375" style="4" customWidth="1"/>
    <col min="8130" max="8142" width="0" style="4" hidden="1"/>
    <col min="8143" max="8143" width="9.140625" style="4" customWidth="1"/>
    <col min="8144" max="8144" width="12" style="4" customWidth="1"/>
    <col min="8145" max="8145" width="63.42578125" style="4" customWidth="1"/>
    <col min="8146" max="8158" width="0" style="4" hidden="1" customWidth="1"/>
    <col min="8159" max="8159" width="19.5703125" style="4" bestFit="1" customWidth="1"/>
    <col min="8160" max="8160" width="14.28515625" style="4" bestFit="1" customWidth="1"/>
    <col min="8161" max="8161" width="21.85546875" style="4" bestFit="1" customWidth="1"/>
    <col min="8162" max="8346" width="9.140625" style="4" customWidth="1"/>
    <col min="8347" max="8347" width="68.28515625" style="4" customWidth="1"/>
    <col min="8348" max="8356" width="0" style="4" hidden="1" customWidth="1"/>
    <col min="8357" max="8359" width="14.85546875" style="4" customWidth="1"/>
    <col min="8360" max="8362" width="0" style="4" hidden="1" customWidth="1"/>
    <col min="8363" max="8363" width="12.7109375" style="4" customWidth="1"/>
    <col min="8364" max="8364" width="14.85546875" style="4" customWidth="1"/>
    <col min="8365" max="8365" width="12.7109375" style="4" customWidth="1"/>
    <col min="8366" max="8366" width="12.42578125" style="4" customWidth="1"/>
    <col min="8367" max="8367" width="13.140625" style="4" customWidth="1"/>
    <col min="8368" max="8369" width="12.42578125" style="4" customWidth="1"/>
    <col min="8370" max="8373" width="12.7109375" style="4" customWidth="1"/>
    <col min="8374" max="8374" width="14.85546875" style="4" customWidth="1"/>
    <col min="8375" max="8375" width="12.7109375" style="4" customWidth="1"/>
    <col min="8376" max="8376" width="14.85546875" style="4" customWidth="1"/>
    <col min="8377" max="8380" width="12.7109375" style="4" customWidth="1"/>
    <col min="8381" max="8381" width="14.85546875" style="4" customWidth="1"/>
    <col min="8382" max="8383" width="12.7109375" style="4" customWidth="1"/>
    <col min="8384" max="8384" width="14.85546875" style="4" customWidth="1"/>
    <col min="8385" max="8385" width="12.7109375" style="4" customWidth="1"/>
    <col min="8386" max="8398" width="0" style="4" hidden="1"/>
    <col min="8399" max="8399" width="9.140625" style="4" customWidth="1"/>
    <col min="8400" max="8400" width="12" style="4" customWidth="1"/>
    <col min="8401" max="8401" width="63.42578125" style="4" customWidth="1"/>
    <col min="8402" max="8414" width="0" style="4" hidden="1" customWidth="1"/>
    <col min="8415" max="8415" width="19.5703125" style="4" bestFit="1" customWidth="1"/>
    <col min="8416" max="8416" width="14.28515625" style="4" bestFit="1" customWidth="1"/>
    <col min="8417" max="8417" width="21.85546875" style="4" bestFit="1" customWidth="1"/>
    <col min="8418" max="8602" width="9.140625" style="4" customWidth="1"/>
    <col min="8603" max="8603" width="68.28515625" style="4" customWidth="1"/>
    <col min="8604" max="8612" width="0" style="4" hidden="1" customWidth="1"/>
    <col min="8613" max="8615" width="14.85546875" style="4" customWidth="1"/>
    <col min="8616" max="8618" width="0" style="4" hidden="1" customWidth="1"/>
    <col min="8619" max="8619" width="12.7109375" style="4" customWidth="1"/>
    <col min="8620" max="8620" width="14.85546875" style="4" customWidth="1"/>
    <col min="8621" max="8621" width="12.7109375" style="4" customWidth="1"/>
    <col min="8622" max="8622" width="12.42578125" style="4" customWidth="1"/>
    <col min="8623" max="8623" width="13.140625" style="4" customWidth="1"/>
    <col min="8624" max="8625" width="12.42578125" style="4" customWidth="1"/>
    <col min="8626" max="8629" width="12.7109375" style="4" customWidth="1"/>
    <col min="8630" max="8630" width="14.85546875" style="4" customWidth="1"/>
    <col min="8631" max="8631" width="12.7109375" style="4" customWidth="1"/>
    <col min="8632" max="8632" width="14.85546875" style="4" customWidth="1"/>
    <col min="8633" max="8636" width="12.7109375" style="4" customWidth="1"/>
    <col min="8637" max="8637" width="14.85546875" style="4" customWidth="1"/>
    <col min="8638" max="8639" width="12.7109375" style="4" customWidth="1"/>
    <col min="8640" max="8640" width="14.85546875" style="4" customWidth="1"/>
    <col min="8641" max="8641" width="12.7109375" style="4" customWidth="1"/>
    <col min="8642" max="8654" width="0" style="4" hidden="1"/>
    <col min="8655" max="8655" width="9.140625" style="4" customWidth="1"/>
    <col min="8656" max="8656" width="12" style="4" customWidth="1"/>
    <col min="8657" max="8657" width="63.42578125" style="4" customWidth="1"/>
    <col min="8658" max="8670" width="0" style="4" hidden="1" customWidth="1"/>
    <col min="8671" max="8671" width="19.5703125" style="4" bestFit="1" customWidth="1"/>
    <col min="8672" max="8672" width="14.28515625" style="4" bestFit="1" customWidth="1"/>
    <col min="8673" max="8673" width="21.85546875" style="4" bestFit="1" customWidth="1"/>
    <col min="8674" max="8858" width="9.140625" style="4" customWidth="1"/>
    <col min="8859" max="8859" width="68.28515625" style="4" customWidth="1"/>
    <col min="8860" max="8868" width="0" style="4" hidden="1" customWidth="1"/>
    <col min="8869" max="8871" width="14.85546875" style="4" customWidth="1"/>
    <col min="8872" max="8874" width="0" style="4" hidden="1" customWidth="1"/>
    <col min="8875" max="8875" width="12.7109375" style="4" customWidth="1"/>
    <col min="8876" max="8876" width="14.85546875" style="4" customWidth="1"/>
    <col min="8877" max="8877" width="12.7109375" style="4" customWidth="1"/>
    <col min="8878" max="8878" width="12.42578125" style="4" customWidth="1"/>
    <col min="8879" max="8879" width="13.140625" style="4" customWidth="1"/>
    <col min="8880" max="8881" width="12.42578125" style="4" customWidth="1"/>
    <col min="8882" max="8885" width="12.7109375" style="4" customWidth="1"/>
    <col min="8886" max="8886" width="14.85546875" style="4" customWidth="1"/>
    <col min="8887" max="8887" width="12.7109375" style="4" customWidth="1"/>
    <col min="8888" max="8888" width="14.85546875" style="4" customWidth="1"/>
    <col min="8889" max="8892" width="12.7109375" style="4" customWidth="1"/>
    <col min="8893" max="8893" width="14.85546875" style="4" customWidth="1"/>
    <col min="8894" max="8895" width="12.7109375" style="4" customWidth="1"/>
    <col min="8896" max="8896" width="14.85546875" style="4" customWidth="1"/>
    <col min="8897" max="8897" width="12.7109375" style="4" customWidth="1"/>
    <col min="8898" max="8910" width="0" style="4" hidden="1"/>
    <col min="8911" max="8911" width="9.140625" style="4" customWidth="1"/>
    <col min="8912" max="8912" width="12" style="4" customWidth="1"/>
    <col min="8913" max="8913" width="63.42578125" style="4" customWidth="1"/>
    <col min="8914" max="8926" width="0" style="4" hidden="1" customWidth="1"/>
    <col min="8927" max="8927" width="19.5703125" style="4" bestFit="1" customWidth="1"/>
    <col min="8928" max="8928" width="14.28515625" style="4" bestFit="1" customWidth="1"/>
    <col min="8929" max="8929" width="21.85546875" style="4" bestFit="1" customWidth="1"/>
    <col min="8930" max="9114" width="9.140625" style="4" customWidth="1"/>
    <col min="9115" max="9115" width="68.28515625" style="4" customWidth="1"/>
    <col min="9116" max="9124" width="0" style="4" hidden="1" customWidth="1"/>
    <col min="9125" max="9127" width="14.85546875" style="4" customWidth="1"/>
    <col min="9128" max="9130" width="0" style="4" hidden="1" customWidth="1"/>
    <col min="9131" max="9131" width="12.7109375" style="4" customWidth="1"/>
    <col min="9132" max="9132" width="14.85546875" style="4" customWidth="1"/>
    <col min="9133" max="9133" width="12.7109375" style="4" customWidth="1"/>
    <col min="9134" max="9134" width="12.42578125" style="4" customWidth="1"/>
    <col min="9135" max="9135" width="13.140625" style="4" customWidth="1"/>
    <col min="9136" max="9137" width="12.42578125" style="4" customWidth="1"/>
    <col min="9138" max="9141" width="12.7109375" style="4" customWidth="1"/>
    <col min="9142" max="9142" width="14.85546875" style="4" customWidth="1"/>
    <col min="9143" max="9143" width="12.7109375" style="4" customWidth="1"/>
    <col min="9144" max="9144" width="14.85546875" style="4" customWidth="1"/>
    <col min="9145" max="9148" width="12.7109375" style="4" customWidth="1"/>
    <col min="9149" max="9149" width="14.85546875" style="4" customWidth="1"/>
    <col min="9150" max="9151" width="12.7109375" style="4" customWidth="1"/>
    <col min="9152" max="9152" width="14.85546875" style="4" customWidth="1"/>
    <col min="9153" max="9153" width="12.7109375" style="4" customWidth="1"/>
    <col min="9154" max="9166" width="0" style="4" hidden="1"/>
    <col min="9167" max="9167" width="9.140625" style="4" customWidth="1"/>
    <col min="9168" max="9168" width="12" style="4" customWidth="1"/>
    <col min="9169" max="9169" width="63.42578125" style="4" customWidth="1"/>
    <col min="9170" max="9182" width="0" style="4" hidden="1" customWidth="1"/>
    <col min="9183" max="9183" width="19.5703125" style="4" bestFit="1" customWidth="1"/>
    <col min="9184" max="9184" width="14.28515625" style="4" bestFit="1" customWidth="1"/>
    <col min="9185" max="9185" width="21.85546875" style="4" bestFit="1" customWidth="1"/>
    <col min="9186" max="9370" width="9.140625" style="4" customWidth="1"/>
    <col min="9371" max="9371" width="68.28515625" style="4" customWidth="1"/>
    <col min="9372" max="9380" width="0" style="4" hidden="1" customWidth="1"/>
    <col min="9381" max="9383" width="14.85546875" style="4" customWidth="1"/>
    <col min="9384" max="9386" width="0" style="4" hidden="1" customWidth="1"/>
    <col min="9387" max="9387" width="12.7109375" style="4" customWidth="1"/>
    <col min="9388" max="9388" width="14.85546875" style="4" customWidth="1"/>
    <col min="9389" max="9389" width="12.7109375" style="4" customWidth="1"/>
    <col min="9390" max="9390" width="12.42578125" style="4" customWidth="1"/>
    <col min="9391" max="9391" width="13.140625" style="4" customWidth="1"/>
    <col min="9392" max="9393" width="12.42578125" style="4" customWidth="1"/>
    <col min="9394" max="9397" width="12.7109375" style="4" customWidth="1"/>
    <col min="9398" max="9398" width="14.85546875" style="4" customWidth="1"/>
    <col min="9399" max="9399" width="12.7109375" style="4" customWidth="1"/>
    <col min="9400" max="9400" width="14.85546875" style="4" customWidth="1"/>
    <col min="9401" max="9404" width="12.7109375" style="4" customWidth="1"/>
    <col min="9405" max="9405" width="14.85546875" style="4" customWidth="1"/>
    <col min="9406" max="9407" width="12.7109375" style="4" customWidth="1"/>
    <col min="9408" max="9408" width="14.85546875" style="4" customWidth="1"/>
    <col min="9409" max="9409" width="12.7109375" style="4" customWidth="1"/>
    <col min="9410" max="9422" width="0" style="4" hidden="1"/>
    <col min="9423" max="9423" width="9.140625" style="4" customWidth="1"/>
    <col min="9424" max="9424" width="12" style="4" customWidth="1"/>
    <col min="9425" max="9425" width="63.42578125" style="4" customWidth="1"/>
    <col min="9426" max="9438" width="0" style="4" hidden="1" customWidth="1"/>
    <col min="9439" max="9439" width="19.5703125" style="4" bestFit="1" customWidth="1"/>
    <col min="9440" max="9440" width="14.28515625" style="4" bestFit="1" customWidth="1"/>
    <col min="9441" max="9441" width="21.85546875" style="4" bestFit="1" customWidth="1"/>
    <col min="9442" max="9626" width="9.140625" style="4" customWidth="1"/>
    <col min="9627" max="9627" width="68.28515625" style="4" customWidth="1"/>
    <col min="9628" max="9636" width="0" style="4" hidden="1" customWidth="1"/>
    <col min="9637" max="9639" width="14.85546875" style="4" customWidth="1"/>
    <col min="9640" max="9642" width="0" style="4" hidden="1" customWidth="1"/>
    <col min="9643" max="9643" width="12.7109375" style="4" customWidth="1"/>
    <col min="9644" max="9644" width="14.85546875" style="4" customWidth="1"/>
    <col min="9645" max="9645" width="12.7109375" style="4" customWidth="1"/>
    <col min="9646" max="9646" width="12.42578125" style="4" customWidth="1"/>
    <col min="9647" max="9647" width="13.140625" style="4" customWidth="1"/>
    <col min="9648" max="9649" width="12.42578125" style="4" customWidth="1"/>
    <col min="9650" max="9653" width="12.7109375" style="4" customWidth="1"/>
    <col min="9654" max="9654" width="14.85546875" style="4" customWidth="1"/>
    <col min="9655" max="9655" width="12.7109375" style="4" customWidth="1"/>
    <col min="9656" max="9656" width="14.85546875" style="4" customWidth="1"/>
    <col min="9657" max="9660" width="12.7109375" style="4" customWidth="1"/>
    <col min="9661" max="9661" width="14.85546875" style="4" customWidth="1"/>
    <col min="9662" max="9663" width="12.7109375" style="4" customWidth="1"/>
    <col min="9664" max="9664" width="14.85546875" style="4" customWidth="1"/>
    <col min="9665" max="9665" width="12.7109375" style="4" customWidth="1"/>
    <col min="9666" max="9678" width="0" style="4" hidden="1"/>
    <col min="9679" max="9679" width="9.140625" style="4" customWidth="1"/>
    <col min="9680" max="9680" width="12" style="4" customWidth="1"/>
    <col min="9681" max="9681" width="63.42578125" style="4" customWidth="1"/>
    <col min="9682" max="9694" width="0" style="4" hidden="1" customWidth="1"/>
    <col min="9695" max="9695" width="19.5703125" style="4" bestFit="1" customWidth="1"/>
    <col min="9696" max="9696" width="14.28515625" style="4" bestFit="1" customWidth="1"/>
    <col min="9697" max="9697" width="21.85546875" style="4" bestFit="1" customWidth="1"/>
    <col min="9698" max="9882" width="9.140625" style="4" customWidth="1"/>
    <col min="9883" max="9883" width="68.28515625" style="4" customWidth="1"/>
    <col min="9884" max="9892" width="0" style="4" hidden="1" customWidth="1"/>
    <col min="9893" max="9895" width="14.85546875" style="4" customWidth="1"/>
    <col min="9896" max="9898" width="0" style="4" hidden="1" customWidth="1"/>
    <col min="9899" max="9899" width="12.7109375" style="4" customWidth="1"/>
    <col min="9900" max="9900" width="14.85546875" style="4" customWidth="1"/>
    <col min="9901" max="9901" width="12.7109375" style="4" customWidth="1"/>
    <col min="9902" max="9902" width="12.42578125" style="4" customWidth="1"/>
    <col min="9903" max="9903" width="13.140625" style="4" customWidth="1"/>
    <col min="9904" max="9905" width="12.42578125" style="4" customWidth="1"/>
    <col min="9906" max="9909" width="12.7109375" style="4" customWidth="1"/>
    <col min="9910" max="9910" width="14.85546875" style="4" customWidth="1"/>
    <col min="9911" max="9911" width="12.7109375" style="4" customWidth="1"/>
    <col min="9912" max="9912" width="14.85546875" style="4" customWidth="1"/>
    <col min="9913" max="9916" width="12.7109375" style="4" customWidth="1"/>
    <col min="9917" max="9917" width="14.85546875" style="4" customWidth="1"/>
    <col min="9918" max="9919" width="12.7109375" style="4" customWidth="1"/>
    <col min="9920" max="9920" width="14.85546875" style="4" customWidth="1"/>
    <col min="9921" max="9921" width="12.7109375" style="4" customWidth="1"/>
    <col min="9922" max="9934" width="0" style="4" hidden="1"/>
    <col min="9935" max="9935" width="9.140625" style="4" customWidth="1"/>
    <col min="9936" max="9936" width="12" style="4" customWidth="1"/>
    <col min="9937" max="9937" width="63.42578125" style="4" customWidth="1"/>
    <col min="9938" max="9950" width="0" style="4" hidden="1" customWidth="1"/>
    <col min="9951" max="9951" width="19.5703125" style="4" bestFit="1" customWidth="1"/>
    <col min="9952" max="9952" width="14.28515625" style="4" bestFit="1" customWidth="1"/>
    <col min="9953" max="9953" width="21.85546875" style="4" bestFit="1" customWidth="1"/>
    <col min="9954" max="10138" width="9.140625" style="4" customWidth="1"/>
    <col min="10139" max="10139" width="68.28515625" style="4" customWidth="1"/>
    <col min="10140" max="10148" width="0" style="4" hidden="1" customWidth="1"/>
    <col min="10149" max="10151" width="14.85546875" style="4" customWidth="1"/>
    <col min="10152" max="10154" width="0" style="4" hidden="1" customWidth="1"/>
    <col min="10155" max="10155" width="12.7109375" style="4" customWidth="1"/>
    <col min="10156" max="10156" width="14.85546875" style="4" customWidth="1"/>
    <col min="10157" max="10157" width="12.7109375" style="4" customWidth="1"/>
    <col min="10158" max="10158" width="12.42578125" style="4" customWidth="1"/>
    <col min="10159" max="10159" width="13.140625" style="4" customWidth="1"/>
    <col min="10160" max="10161" width="12.42578125" style="4" customWidth="1"/>
    <col min="10162" max="10165" width="12.7109375" style="4" customWidth="1"/>
    <col min="10166" max="10166" width="14.85546875" style="4" customWidth="1"/>
    <col min="10167" max="10167" width="12.7109375" style="4" customWidth="1"/>
    <col min="10168" max="10168" width="14.85546875" style="4" customWidth="1"/>
    <col min="10169" max="10172" width="12.7109375" style="4" customWidth="1"/>
    <col min="10173" max="10173" width="14.85546875" style="4" customWidth="1"/>
    <col min="10174" max="10175" width="12.7109375" style="4" customWidth="1"/>
    <col min="10176" max="10176" width="14.85546875" style="4" customWidth="1"/>
    <col min="10177" max="10177" width="12.7109375" style="4" customWidth="1"/>
    <col min="10178" max="10190" width="0" style="4" hidden="1"/>
    <col min="10191" max="10191" width="9.140625" style="4" customWidth="1"/>
    <col min="10192" max="10192" width="12" style="4" customWidth="1"/>
    <col min="10193" max="10193" width="63.42578125" style="4" customWidth="1"/>
    <col min="10194" max="10206" width="0" style="4" hidden="1" customWidth="1"/>
    <col min="10207" max="10207" width="19.5703125" style="4" bestFit="1" customWidth="1"/>
    <col min="10208" max="10208" width="14.28515625" style="4" bestFit="1" customWidth="1"/>
    <col min="10209" max="10209" width="21.85546875" style="4" bestFit="1" customWidth="1"/>
    <col min="10210" max="10394" width="9.140625" style="4" customWidth="1"/>
    <col min="10395" max="10395" width="68.28515625" style="4" customWidth="1"/>
    <col min="10396" max="10404" width="0" style="4" hidden="1" customWidth="1"/>
    <col min="10405" max="10407" width="14.85546875" style="4" customWidth="1"/>
    <col min="10408" max="10410" width="0" style="4" hidden="1" customWidth="1"/>
    <col min="10411" max="10411" width="12.7109375" style="4" customWidth="1"/>
    <col min="10412" max="10412" width="14.85546875" style="4" customWidth="1"/>
    <col min="10413" max="10413" width="12.7109375" style="4" customWidth="1"/>
    <col min="10414" max="10414" width="12.42578125" style="4" customWidth="1"/>
    <col min="10415" max="10415" width="13.140625" style="4" customWidth="1"/>
    <col min="10416" max="10417" width="12.42578125" style="4" customWidth="1"/>
    <col min="10418" max="10421" width="12.7109375" style="4" customWidth="1"/>
    <col min="10422" max="10422" width="14.85546875" style="4" customWidth="1"/>
    <col min="10423" max="10423" width="12.7109375" style="4" customWidth="1"/>
    <col min="10424" max="10424" width="14.85546875" style="4" customWidth="1"/>
    <col min="10425" max="10428" width="12.7109375" style="4" customWidth="1"/>
    <col min="10429" max="10429" width="14.85546875" style="4" customWidth="1"/>
    <col min="10430" max="10431" width="12.7109375" style="4" customWidth="1"/>
    <col min="10432" max="10432" width="14.85546875" style="4" customWidth="1"/>
    <col min="10433" max="10433" width="12.7109375" style="4" customWidth="1"/>
    <col min="10434" max="10446" width="0" style="4" hidden="1"/>
    <col min="10447" max="10447" width="9.140625" style="4" customWidth="1"/>
    <col min="10448" max="10448" width="12" style="4" customWidth="1"/>
    <col min="10449" max="10449" width="63.42578125" style="4" customWidth="1"/>
    <col min="10450" max="10462" width="0" style="4" hidden="1" customWidth="1"/>
    <col min="10463" max="10463" width="19.5703125" style="4" bestFit="1" customWidth="1"/>
    <col min="10464" max="10464" width="14.28515625" style="4" bestFit="1" customWidth="1"/>
    <col min="10465" max="10465" width="21.85546875" style="4" bestFit="1" customWidth="1"/>
    <col min="10466" max="10650" width="9.140625" style="4" customWidth="1"/>
    <col min="10651" max="10651" width="68.28515625" style="4" customWidth="1"/>
    <col min="10652" max="10660" width="0" style="4" hidden="1" customWidth="1"/>
    <col min="10661" max="10663" width="14.85546875" style="4" customWidth="1"/>
    <col min="10664" max="10666" width="0" style="4" hidden="1" customWidth="1"/>
    <col min="10667" max="10667" width="12.7109375" style="4" customWidth="1"/>
    <col min="10668" max="10668" width="14.85546875" style="4" customWidth="1"/>
    <col min="10669" max="10669" width="12.7109375" style="4" customWidth="1"/>
    <col min="10670" max="10670" width="12.42578125" style="4" customWidth="1"/>
    <col min="10671" max="10671" width="13.140625" style="4" customWidth="1"/>
    <col min="10672" max="10673" width="12.42578125" style="4" customWidth="1"/>
    <col min="10674" max="10677" width="12.7109375" style="4" customWidth="1"/>
    <col min="10678" max="10678" width="14.85546875" style="4" customWidth="1"/>
    <col min="10679" max="10679" width="12.7109375" style="4" customWidth="1"/>
    <col min="10680" max="10680" width="14.85546875" style="4" customWidth="1"/>
    <col min="10681" max="10684" width="12.7109375" style="4" customWidth="1"/>
    <col min="10685" max="10685" width="14.85546875" style="4" customWidth="1"/>
    <col min="10686" max="10687" width="12.7109375" style="4" customWidth="1"/>
    <col min="10688" max="10688" width="14.85546875" style="4" customWidth="1"/>
    <col min="10689" max="10689" width="12.7109375" style="4" customWidth="1"/>
    <col min="10690" max="10702" width="0" style="4" hidden="1"/>
    <col min="10703" max="10703" width="9.140625" style="4" customWidth="1"/>
    <col min="10704" max="10704" width="12" style="4" customWidth="1"/>
    <col min="10705" max="10705" width="63.42578125" style="4" customWidth="1"/>
    <col min="10706" max="10718" width="0" style="4" hidden="1" customWidth="1"/>
    <col min="10719" max="10719" width="19.5703125" style="4" bestFit="1" customWidth="1"/>
    <col min="10720" max="10720" width="14.28515625" style="4" bestFit="1" customWidth="1"/>
    <col min="10721" max="10721" width="21.85546875" style="4" bestFit="1" customWidth="1"/>
    <col min="10722" max="10906" width="9.140625" style="4" customWidth="1"/>
    <col min="10907" max="10907" width="68.28515625" style="4" customWidth="1"/>
    <col min="10908" max="10916" width="0" style="4" hidden="1" customWidth="1"/>
    <col min="10917" max="10919" width="14.85546875" style="4" customWidth="1"/>
    <col min="10920" max="10922" width="0" style="4" hidden="1" customWidth="1"/>
    <col min="10923" max="10923" width="12.7109375" style="4" customWidth="1"/>
    <col min="10924" max="10924" width="14.85546875" style="4" customWidth="1"/>
    <col min="10925" max="10925" width="12.7109375" style="4" customWidth="1"/>
    <col min="10926" max="10926" width="12.42578125" style="4" customWidth="1"/>
    <col min="10927" max="10927" width="13.140625" style="4" customWidth="1"/>
    <col min="10928" max="10929" width="12.42578125" style="4" customWidth="1"/>
    <col min="10930" max="10933" width="12.7109375" style="4" customWidth="1"/>
    <col min="10934" max="10934" width="14.85546875" style="4" customWidth="1"/>
    <col min="10935" max="10935" width="12.7109375" style="4" customWidth="1"/>
    <col min="10936" max="10936" width="14.85546875" style="4" customWidth="1"/>
    <col min="10937" max="10940" width="12.7109375" style="4" customWidth="1"/>
    <col min="10941" max="10941" width="14.85546875" style="4" customWidth="1"/>
    <col min="10942" max="10943" width="12.7109375" style="4" customWidth="1"/>
    <col min="10944" max="10944" width="14.85546875" style="4" customWidth="1"/>
    <col min="10945" max="10945" width="12.7109375" style="4" customWidth="1"/>
    <col min="10946" max="10958" width="0" style="4" hidden="1"/>
    <col min="10959" max="10959" width="9.140625" style="4" customWidth="1"/>
    <col min="10960" max="10960" width="12" style="4" customWidth="1"/>
    <col min="10961" max="10961" width="63.42578125" style="4" customWidth="1"/>
    <col min="10962" max="10974" width="0" style="4" hidden="1" customWidth="1"/>
    <col min="10975" max="10975" width="19.5703125" style="4" bestFit="1" customWidth="1"/>
    <col min="10976" max="10976" width="14.28515625" style="4" bestFit="1" customWidth="1"/>
    <col min="10977" max="10977" width="21.85546875" style="4" bestFit="1" customWidth="1"/>
    <col min="10978" max="11162" width="9.140625" style="4" customWidth="1"/>
    <col min="11163" max="11163" width="68.28515625" style="4" customWidth="1"/>
    <col min="11164" max="11172" width="0" style="4" hidden="1" customWidth="1"/>
    <col min="11173" max="11175" width="14.85546875" style="4" customWidth="1"/>
    <col min="11176" max="11178" width="0" style="4" hidden="1" customWidth="1"/>
    <col min="11179" max="11179" width="12.7109375" style="4" customWidth="1"/>
    <col min="11180" max="11180" width="14.85546875" style="4" customWidth="1"/>
    <col min="11181" max="11181" width="12.7109375" style="4" customWidth="1"/>
    <col min="11182" max="11182" width="12.42578125" style="4" customWidth="1"/>
    <col min="11183" max="11183" width="13.140625" style="4" customWidth="1"/>
    <col min="11184" max="11185" width="12.42578125" style="4" customWidth="1"/>
    <col min="11186" max="11189" width="12.7109375" style="4" customWidth="1"/>
    <col min="11190" max="11190" width="14.85546875" style="4" customWidth="1"/>
    <col min="11191" max="11191" width="12.7109375" style="4" customWidth="1"/>
    <col min="11192" max="11192" width="14.85546875" style="4" customWidth="1"/>
    <col min="11193" max="11196" width="12.7109375" style="4" customWidth="1"/>
    <col min="11197" max="11197" width="14.85546875" style="4" customWidth="1"/>
    <col min="11198" max="11199" width="12.7109375" style="4" customWidth="1"/>
    <col min="11200" max="11200" width="14.85546875" style="4" customWidth="1"/>
    <col min="11201" max="11201" width="12.7109375" style="4" customWidth="1"/>
    <col min="11202" max="11214" width="0" style="4" hidden="1"/>
    <col min="11215" max="11215" width="9.140625" style="4" customWidth="1"/>
    <col min="11216" max="11216" width="12" style="4" customWidth="1"/>
    <col min="11217" max="11217" width="63.42578125" style="4" customWidth="1"/>
    <col min="11218" max="11230" width="0" style="4" hidden="1" customWidth="1"/>
    <col min="11231" max="11231" width="19.5703125" style="4" bestFit="1" customWidth="1"/>
    <col min="11232" max="11232" width="14.28515625" style="4" bestFit="1" customWidth="1"/>
    <col min="11233" max="11233" width="21.85546875" style="4" bestFit="1" customWidth="1"/>
    <col min="11234" max="11418" width="9.140625" style="4" customWidth="1"/>
    <col min="11419" max="11419" width="68.28515625" style="4" customWidth="1"/>
    <col min="11420" max="11428" width="0" style="4" hidden="1" customWidth="1"/>
    <col min="11429" max="11431" width="14.85546875" style="4" customWidth="1"/>
    <col min="11432" max="11434" width="0" style="4" hidden="1" customWidth="1"/>
    <col min="11435" max="11435" width="12.7109375" style="4" customWidth="1"/>
    <col min="11436" max="11436" width="14.85546875" style="4" customWidth="1"/>
    <col min="11437" max="11437" width="12.7109375" style="4" customWidth="1"/>
    <col min="11438" max="11438" width="12.42578125" style="4" customWidth="1"/>
    <col min="11439" max="11439" width="13.140625" style="4" customWidth="1"/>
    <col min="11440" max="11441" width="12.42578125" style="4" customWidth="1"/>
    <col min="11442" max="11445" width="12.7109375" style="4" customWidth="1"/>
    <col min="11446" max="11446" width="14.85546875" style="4" customWidth="1"/>
    <col min="11447" max="11447" width="12.7109375" style="4" customWidth="1"/>
    <col min="11448" max="11448" width="14.85546875" style="4" customWidth="1"/>
    <col min="11449" max="11452" width="12.7109375" style="4" customWidth="1"/>
    <col min="11453" max="11453" width="14.85546875" style="4" customWidth="1"/>
    <col min="11454" max="11455" width="12.7109375" style="4" customWidth="1"/>
    <col min="11456" max="11456" width="14.85546875" style="4" customWidth="1"/>
    <col min="11457" max="11457" width="12.7109375" style="4" customWidth="1"/>
    <col min="11458" max="11470" width="0" style="4" hidden="1"/>
    <col min="11471" max="11471" width="9.140625" style="4" customWidth="1"/>
    <col min="11472" max="11472" width="12" style="4" customWidth="1"/>
    <col min="11473" max="11473" width="63.42578125" style="4" customWidth="1"/>
    <col min="11474" max="11486" width="0" style="4" hidden="1" customWidth="1"/>
    <col min="11487" max="11487" width="19.5703125" style="4" bestFit="1" customWidth="1"/>
    <col min="11488" max="11488" width="14.28515625" style="4" bestFit="1" customWidth="1"/>
    <col min="11489" max="11489" width="21.85546875" style="4" bestFit="1" customWidth="1"/>
    <col min="11490" max="11674" width="9.140625" style="4" customWidth="1"/>
    <col min="11675" max="11675" width="68.28515625" style="4" customWidth="1"/>
    <col min="11676" max="11684" width="0" style="4" hidden="1" customWidth="1"/>
    <col min="11685" max="11687" width="14.85546875" style="4" customWidth="1"/>
    <col min="11688" max="11690" width="0" style="4" hidden="1" customWidth="1"/>
    <col min="11691" max="11691" width="12.7109375" style="4" customWidth="1"/>
    <col min="11692" max="11692" width="14.85546875" style="4" customWidth="1"/>
    <col min="11693" max="11693" width="12.7109375" style="4" customWidth="1"/>
    <col min="11694" max="11694" width="12.42578125" style="4" customWidth="1"/>
    <col min="11695" max="11695" width="13.140625" style="4" customWidth="1"/>
    <col min="11696" max="11697" width="12.42578125" style="4" customWidth="1"/>
    <col min="11698" max="11701" width="12.7109375" style="4" customWidth="1"/>
    <col min="11702" max="11702" width="14.85546875" style="4" customWidth="1"/>
    <col min="11703" max="11703" width="12.7109375" style="4" customWidth="1"/>
    <col min="11704" max="11704" width="14.85546875" style="4" customWidth="1"/>
    <col min="11705" max="11708" width="12.7109375" style="4" customWidth="1"/>
    <col min="11709" max="11709" width="14.85546875" style="4" customWidth="1"/>
    <col min="11710" max="11711" width="12.7109375" style="4" customWidth="1"/>
    <col min="11712" max="11712" width="14.85546875" style="4" customWidth="1"/>
    <col min="11713" max="11713" width="12.7109375" style="4" customWidth="1"/>
    <col min="11714" max="11726" width="0" style="4" hidden="1"/>
    <col min="11727" max="11727" width="9.140625" style="4" customWidth="1"/>
    <col min="11728" max="11728" width="12" style="4" customWidth="1"/>
    <col min="11729" max="11729" width="63.42578125" style="4" customWidth="1"/>
    <col min="11730" max="11742" width="0" style="4" hidden="1" customWidth="1"/>
    <col min="11743" max="11743" width="19.5703125" style="4" bestFit="1" customWidth="1"/>
    <col min="11744" max="11744" width="14.28515625" style="4" bestFit="1" customWidth="1"/>
    <col min="11745" max="11745" width="21.85546875" style="4" bestFit="1" customWidth="1"/>
    <col min="11746" max="11930" width="9.140625" style="4" customWidth="1"/>
    <col min="11931" max="11931" width="68.28515625" style="4" customWidth="1"/>
    <col min="11932" max="11940" width="0" style="4" hidden="1" customWidth="1"/>
    <col min="11941" max="11943" width="14.85546875" style="4" customWidth="1"/>
    <col min="11944" max="11946" width="0" style="4" hidden="1" customWidth="1"/>
    <col min="11947" max="11947" width="12.7109375" style="4" customWidth="1"/>
    <col min="11948" max="11948" width="14.85546875" style="4" customWidth="1"/>
    <col min="11949" max="11949" width="12.7109375" style="4" customWidth="1"/>
    <col min="11950" max="11950" width="12.42578125" style="4" customWidth="1"/>
    <col min="11951" max="11951" width="13.140625" style="4" customWidth="1"/>
    <col min="11952" max="11953" width="12.42578125" style="4" customWidth="1"/>
    <col min="11954" max="11957" width="12.7109375" style="4" customWidth="1"/>
    <col min="11958" max="11958" width="14.85546875" style="4" customWidth="1"/>
    <col min="11959" max="11959" width="12.7109375" style="4" customWidth="1"/>
    <col min="11960" max="11960" width="14.85546875" style="4" customWidth="1"/>
    <col min="11961" max="11964" width="12.7109375" style="4" customWidth="1"/>
    <col min="11965" max="11965" width="14.85546875" style="4" customWidth="1"/>
    <col min="11966" max="11967" width="12.7109375" style="4" customWidth="1"/>
    <col min="11968" max="11968" width="14.85546875" style="4" customWidth="1"/>
    <col min="11969" max="11969" width="12.7109375" style="4" customWidth="1"/>
    <col min="11970" max="11982" width="0" style="4" hidden="1"/>
    <col min="11983" max="11983" width="9.140625" style="4" customWidth="1"/>
    <col min="11984" max="11984" width="12" style="4" customWidth="1"/>
    <col min="11985" max="11985" width="63.42578125" style="4" customWidth="1"/>
    <col min="11986" max="11998" width="0" style="4" hidden="1" customWidth="1"/>
    <col min="11999" max="11999" width="19.5703125" style="4" bestFit="1" customWidth="1"/>
    <col min="12000" max="12000" width="14.28515625" style="4" bestFit="1" customWidth="1"/>
    <col min="12001" max="12001" width="21.85546875" style="4" bestFit="1" customWidth="1"/>
    <col min="12002" max="12186" width="9.140625" style="4" customWidth="1"/>
    <col min="12187" max="12187" width="68.28515625" style="4" customWidth="1"/>
    <col min="12188" max="12196" width="0" style="4" hidden="1" customWidth="1"/>
    <col min="12197" max="12199" width="14.85546875" style="4" customWidth="1"/>
    <col min="12200" max="12202" width="0" style="4" hidden="1" customWidth="1"/>
    <col min="12203" max="12203" width="12.7109375" style="4" customWidth="1"/>
    <col min="12204" max="12204" width="14.85546875" style="4" customWidth="1"/>
    <col min="12205" max="12205" width="12.7109375" style="4" customWidth="1"/>
    <col min="12206" max="12206" width="12.42578125" style="4" customWidth="1"/>
    <col min="12207" max="12207" width="13.140625" style="4" customWidth="1"/>
    <col min="12208" max="12209" width="12.42578125" style="4" customWidth="1"/>
    <col min="12210" max="12213" width="12.7109375" style="4" customWidth="1"/>
    <col min="12214" max="12214" width="14.85546875" style="4" customWidth="1"/>
    <col min="12215" max="12215" width="12.7109375" style="4" customWidth="1"/>
    <col min="12216" max="12216" width="14.85546875" style="4" customWidth="1"/>
    <col min="12217" max="12220" width="12.7109375" style="4" customWidth="1"/>
    <col min="12221" max="12221" width="14.85546875" style="4" customWidth="1"/>
    <col min="12222" max="12223" width="12.7109375" style="4" customWidth="1"/>
    <col min="12224" max="12224" width="14.85546875" style="4" customWidth="1"/>
    <col min="12225" max="12225" width="12.7109375" style="4" customWidth="1"/>
    <col min="12226" max="12238" width="0" style="4" hidden="1"/>
    <col min="12239" max="12239" width="9.140625" style="4" customWidth="1"/>
    <col min="12240" max="12240" width="12" style="4" customWidth="1"/>
    <col min="12241" max="12241" width="63.42578125" style="4" customWidth="1"/>
    <col min="12242" max="12254" width="0" style="4" hidden="1" customWidth="1"/>
    <col min="12255" max="12255" width="19.5703125" style="4" bestFit="1" customWidth="1"/>
    <col min="12256" max="12256" width="14.28515625" style="4" bestFit="1" customWidth="1"/>
    <col min="12257" max="12257" width="21.85546875" style="4" bestFit="1" customWidth="1"/>
    <col min="12258" max="12442" width="9.140625" style="4" customWidth="1"/>
    <col min="12443" max="12443" width="68.28515625" style="4" customWidth="1"/>
    <col min="12444" max="12452" width="0" style="4" hidden="1" customWidth="1"/>
    <col min="12453" max="12455" width="14.85546875" style="4" customWidth="1"/>
    <col min="12456" max="12458" width="0" style="4" hidden="1" customWidth="1"/>
    <col min="12459" max="12459" width="12.7109375" style="4" customWidth="1"/>
    <col min="12460" max="12460" width="14.85546875" style="4" customWidth="1"/>
    <col min="12461" max="12461" width="12.7109375" style="4" customWidth="1"/>
    <col min="12462" max="12462" width="12.42578125" style="4" customWidth="1"/>
    <col min="12463" max="12463" width="13.140625" style="4" customWidth="1"/>
    <col min="12464" max="12465" width="12.42578125" style="4" customWidth="1"/>
    <col min="12466" max="12469" width="12.7109375" style="4" customWidth="1"/>
    <col min="12470" max="12470" width="14.85546875" style="4" customWidth="1"/>
    <col min="12471" max="12471" width="12.7109375" style="4" customWidth="1"/>
    <col min="12472" max="12472" width="14.85546875" style="4" customWidth="1"/>
    <col min="12473" max="12476" width="12.7109375" style="4" customWidth="1"/>
    <col min="12477" max="12477" width="14.85546875" style="4" customWidth="1"/>
    <col min="12478" max="12479" width="12.7109375" style="4" customWidth="1"/>
    <col min="12480" max="12480" width="14.85546875" style="4" customWidth="1"/>
    <col min="12481" max="12481" width="12.7109375" style="4" customWidth="1"/>
    <col min="12482" max="12494" width="0" style="4" hidden="1"/>
    <col min="12495" max="12495" width="9.140625" style="4" customWidth="1"/>
    <col min="12496" max="12496" width="12" style="4" customWidth="1"/>
    <col min="12497" max="12497" width="63.42578125" style="4" customWidth="1"/>
    <col min="12498" max="12510" width="0" style="4" hidden="1" customWidth="1"/>
    <col min="12511" max="12511" width="19.5703125" style="4" bestFit="1" customWidth="1"/>
    <col min="12512" max="12512" width="14.28515625" style="4" bestFit="1" customWidth="1"/>
    <col min="12513" max="12513" width="21.85546875" style="4" bestFit="1" customWidth="1"/>
    <col min="12514" max="12698" width="9.140625" style="4" customWidth="1"/>
    <col min="12699" max="12699" width="68.28515625" style="4" customWidth="1"/>
    <col min="12700" max="12708" width="0" style="4" hidden="1" customWidth="1"/>
    <col min="12709" max="12711" width="14.85546875" style="4" customWidth="1"/>
    <col min="12712" max="12714" width="0" style="4" hidden="1" customWidth="1"/>
    <col min="12715" max="12715" width="12.7109375" style="4" customWidth="1"/>
    <col min="12716" max="12716" width="14.85546875" style="4" customWidth="1"/>
    <col min="12717" max="12717" width="12.7109375" style="4" customWidth="1"/>
    <col min="12718" max="12718" width="12.42578125" style="4" customWidth="1"/>
    <col min="12719" max="12719" width="13.140625" style="4" customWidth="1"/>
    <col min="12720" max="12721" width="12.42578125" style="4" customWidth="1"/>
    <col min="12722" max="12725" width="12.7109375" style="4" customWidth="1"/>
    <col min="12726" max="12726" width="14.85546875" style="4" customWidth="1"/>
    <col min="12727" max="12727" width="12.7109375" style="4" customWidth="1"/>
    <col min="12728" max="12728" width="14.85546875" style="4" customWidth="1"/>
    <col min="12729" max="12732" width="12.7109375" style="4" customWidth="1"/>
    <col min="12733" max="12733" width="14.85546875" style="4" customWidth="1"/>
    <col min="12734" max="12735" width="12.7109375" style="4" customWidth="1"/>
    <col min="12736" max="12736" width="14.85546875" style="4" customWidth="1"/>
    <col min="12737" max="12737" width="12.7109375" style="4" customWidth="1"/>
    <col min="12738" max="12750" width="0" style="4" hidden="1"/>
    <col min="12751" max="12751" width="9.140625" style="4" customWidth="1"/>
    <col min="12752" max="12752" width="12" style="4" customWidth="1"/>
    <col min="12753" max="12753" width="63.42578125" style="4" customWidth="1"/>
    <col min="12754" max="12766" width="0" style="4" hidden="1" customWidth="1"/>
    <col min="12767" max="12767" width="19.5703125" style="4" bestFit="1" customWidth="1"/>
    <col min="12768" max="12768" width="14.28515625" style="4" bestFit="1" customWidth="1"/>
    <col min="12769" max="12769" width="21.85546875" style="4" bestFit="1" customWidth="1"/>
    <col min="12770" max="12954" width="9.140625" style="4" customWidth="1"/>
    <col min="12955" max="12955" width="68.28515625" style="4" customWidth="1"/>
    <col min="12956" max="12964" width="0" style="4" hidden="1" customWidth="1"/>
    <col min="12965" max="12967" width="14.85546875" style="4" customWidth="1"/>
    <col min="12968" max="12970" width="0" style="4" hidden="1" customWidth="1"/>
    <col min="12971" max="12971" width="12.7109375" style="4" customWidth="1"/>
    <col min="12972" max="12972" width="14.85546875" style="4" customWidth="1"/>
    <col min="12973" max="12973" width="12.7109375" style="4" customWidth="1"/>
    <col min="12974" max="12974" width="12.42578125" style="4" customWidth="1"/>
    <col min="12975" max="12975" width="13.140625" style="4" customWidth="1"/>
    <col min="12976" max="12977" width="12.42578125" style="4" customWidth="1"/>
    <col min="12978" max="12981" width="12.7109375" style="4" customWidth="1"/>
    <col min="12982" max="12982" width="14.85546875" style="4" customWidth="1"/>
    <col min="12983" max="12983" width="12.7109375" style="4" customWidth="1"/>
    <col min="12984" max="12984" width="14.85546875" style="4" customWidth="1"/>
    <col min="12985" max="12988" width="12.7109375" style="4" customWidth="1"/>
    <col min="12989" max="12989" width="14.85546875" style="4" customWidth="1"/>
    <col min="12990" max="12991" width="12.7109375" style="4" customWidth="1"/>
    <col min="12992" max="12992" width="14.85546875" style="4" customWidth="1"/>
    <col min="12993" max="12993" width="12.7109375" style="4" customWidth="1"/>
    <col min="12994" max="13006" width="0" style="4" hidden="1"/>
    <col min="13007" max="13007" width="9.140625" style="4" customWidth="1"/>
    <col min="13008" max="13008" width="12" style="4" customWidth="1"/>
    <col min="13009" max="13009" width="63.42578125" style="4" customWidth="1"/>
    <col min="13010" max="13022" width="0" style="4" hidden="1" customWidth="1"/>
    <col min="13023" max="13023" width="19.5703125" style="4" bestFit="1" customWidth="1"/>
    <col min="13024" max="13024" width="14.28515625" style="4" bestFit="1" customWidth="1"/>
    <col min="13025" max="13025" width="21.85546875" style="4" bestFit="1" customWidth="1"/>
    <col min="13026" max="13210" width="9.140625" style="4" customWidth="1"/>
    <col min="13211" max="13211" width="68.28515625" style="4" customWidth="1"/>
    <col min="13212" max="13220" width="0" style="4" hidden="1" customWidth="1"/>
    <col min="13221" max="13223" width="14.85546875" style="4" customWidth="1"/>
    <col min="13224" max="13226" width="0" style="4" hidden="1" customWidth="1"/>
    <col min="13227" max="13227" width="12.7109375" style="4" customWidth="1"/>
    <col min="13228" max="13228" width="14.85546875" style="4" customWidth="1"/>
    <col min="13229" max="13229" width="12.7109375" style="4" customWidth="1"/>
    <col min="13230" max="13230" width="12.42578125" style="4" customWidth="1"/>
    <col min="13231" max="13231" width="13.140625" style="4" customWidth="1"/>
    <col min="13232" max="13233" width="12.42578125" style="4" customWidth="1"/>
    <col min="13234" max="13237" width="12.7109375" style="4" customWidth="1"/>
    <col min="13238" max="13238" width="14.85546875" style="4" customWidth="1"/>
    <col min="13239" max="13239" width="12.7109375" style="4" customWidth="1"/>
    <col min="13240" max="13240" width="14.85546875" style="4" customWidth="1"/>
    <col min="13241" max="13244" width="12.7109375" style="4" customWidth="1"/>
    <col min="13245" max="13245" width="14.85546875" style="4" customWidth="1"/>
    <col min="13246" max="13247" width="12.7109375" style="4" customWidth="1"/>
    <col min="13248" max="13248" width="14.85546875" style="4" customWidth="1"/>
    <col min="13249" max="13249" width="12.7109375" style="4" customWidth="1"/>
    <col min="13250" max="13262" width="0" style="4" hidden="1"/>
    <col min="13263" max="13263" width="9.140625" style="4" customWidth="1"/>
    <col min="13264" max="13264" width="12" style="4" customWidth="1"/>
    <col min="13265" max="13265" width="63.42578125" style="4" customWidth="1"/>
    <col min="13266" max="13278" width="0" style="4" hidden="1" customWidth="1"/>
    <col min="13279" max="13279" width="19.5703125" style="4" bestFit="1" customWidth="1"/>
    <col min="13280" max="13280" width="14.28515625" style="4" bestFit="1" customWidth="1"/>
    <col min="13281" max="13281" width="21.85546875" style="4" bestFit="1" customWidth="1"/>
    <col min="13282" max="13466" width="9.140625" style="4" customWidth="1"/>
    <col min="13467" max="13467" width="68.28515625" style="4" customWidth="1"/>
    <col min="13468" max="13476" width="0" style="4" hidden="1" customWidth="1"/>
    <col min="13477" max="13479" width="14.85546875" style="4" customWidth="1"/>
    <col min="13480" max="13482" width="0" style="4" hidden="1" customWidth="1"/>
    <col min="13483" max="13483" width="12.7109375" style="4" customWidth="1"/>
    <col min="13484" max="13484" width="14.85546875" style="4" customWidth="1"/>
    <col min="13485" max="13485" width="12.7109375" style="4" customWidth="1"/>
    <col min="13486" max="13486" width="12.42578125" style="4" customWidth="1"/>
    <col min="13487" max="13487" width="13.140625" style="4" customWidth="1"/>
    <col min="13488" max="13489" width="12.42578125" style="4" customWidth="1"/>
    <col min="13490" max="13493" width="12.7109375" style="4" customWidth="1"/>
    <col min="13494" max="13494" width="14.85546875" style="4" customWidth="1"/>
    <col min="13495" max="13495" width="12.7109375" style="4" customWidth="1"/>
    <col min="13496" max="13496" width="14.85546875" style="4" customWidth="1"/>
    <col min="13497" max="13500" width="12.7109375" style="4" customWidth="1"/>
    <col min="13501" max="13501" width="14.85546875" style="4" customWidth="1"/>
    <col min="13502" max="13503" width="12.7109375" style="4" customWidth="1"/>
    <col min="13504" max="13504" width="14.85546875" style="4" customWidth="1"/>
    <col min="13505" max="13505" width="12.7109375" style="4" customWidth="1"/>
    <col min="13506" max="13518" width="0" style="4" hidden="1"/>
    <col min="13519" max="13519" width="9.140625" style="4" customWidth="1"/>
    <col min="13520" max="13520" width="12" style="4" customWidth="1"/>
    <col min="13521" max="13521" width="63.42578125" style="4" customWidth="1"/>
    <col min="13522" max="13534" width="0" style="4" hidden="1" customWidth="1"/>
    <col min="13535" max="13535" width="19.5703125" style="4" bestFit="1" customWidth="1"/>
    <col min="13536" max="13536" width="14.28515625" style="4" bestFit="1" customWidth="1"/>
    <col min="13537" max="13537" width="21.85546875" style="4" bestFit="1" customWidth="1"/>
    <col min="13538" max="13722" width="9.140625" style="4" customWidth="1"/>
    <col min="13723" max="13723" width="68.28515625" style="4" customWidth="1"/>
    <col min="13724" max="13732" width="0" style="4" hidden="1" customWidth="1"/>
    <col min="13733" max="13735" width="14.85546875" style="4" customWidth="1"/>
    <col min="13736" max="13738" width="0" style="4" hidden="1" customWidth="1"/>
    <col min="13739" max="13739" width="12.7109375" style="4" customWidth="1"/>
    <col min="13740" max="13740" width="14.85546875" style="4" customWidth="1"/>
    <col min="13741" max="13741" width="12.7109375" style="4" customWidth="1"/>
    <col min="13742" max="13742" width="12.42578125" style="4" customWidth="1"/>
    <col min="13743" max="13743" width="13.140625" style="4" customWidth="1"/>
    <col min="13744" max="13745" width="12.42578125" style="4" customWidth="1"/>
    <col min="13746" max="13749" width="12.7109375" style="4" customWidth="1"/>
    <col min="13750" max="13750" width="14.85546875" style="4" customWidth="1"/>
    <col min="13751" max="13751" width="12.7109375" style="4" customWidth="1"/>
    <col min="13752" max="13752" width="14.85546875" style="4" customWidth="1"/>
    <col min="13753" max="13756" width="12.7109375" style="4" customWidth="1"/>
    <col min="13757" max="13757" width="14.85546875" style="4" customWidth="1"/>
    <col min="13758" max="13759" width="12.7109375" style="4" customWidth="1"/>
    <col min="13760" max="13760" width="14.85546875" style="4" customWidth="1"/>
    <col min="13761" max="13761" width="12.7109375" style="4" customWidth="1"/>
    <col min="13762" max="13774" width="0" style="4" hidden="1"/>
    <col min="13775" max="13775" width="9.140625" style="4" customWidth="1"/>
    <col min="13776" max="13776" width="12" style="4" customWidth="1"/>
    <col min="13777" max="13777" width="63.42578125" style="4" customWidth="1"/>
    <col min="13778" max="13790" width="0" style="4" hidden="1" customWidth="1"/>
    <col min="13791" max="13791" width="19.5703125" style="4" bestFit="1" customWidth="1"/>
    <col min="13792" max="13792" width="14.28515625" style="4" bestFit="1" customWidth="1"/>
    <col min="13793" max="13793" width="21.85546875" style="4" bestFit="1" customWidth="1"/>
    <col min="13794" max="13978" width="9.140625" style="4" customWidth="1"/>
    <col min="13979" max="13979" width="68.28515625" style="4" customWidth="1"/>
    <col min="13980" max="13988" width="0" style="4" hidden="1" customWidth="1"/>
    <col min="13989" max="13991" width="14.85546875" style="4" customWidth="1"/>
    <col min="13992" max="13994" width="0" style="4" hidden="1" customWidth="1"/>
    <col min="13995" max="13995" width="12.7109375" style="4" customWidth="1"/>
    <col min="13996" max="13996" width="14.85546875" style="4" customWidth="1"/>
    <col min="13997" max="13997" width="12.7109375" style="4" customWidth="1"/>
    <col min="13998" max="13998" width="12.42578125" style="4" customWidth="1"/>
    <col min="13999" max="13999" width="13.140625" style="4" customWidth="1"/>
    <col min="14000" max="14001" width="12.42578125" style="4" customWidth="1"/>
    <col min="14002" max="14005" width="12.7109375" style="4" customWidth="1"/>
    <col min="14006" max="14006" width="14.85546875" style="4" customWidth="1"/>
    <col min="14007" max="14007" width="12.7109375" style="4" customWidth="1"/>
    <col min="14008" max="14008" width="14.85546875" style="4" customWidth="1"/>
    <col min="14009" max="14012" width="12.7109375" style="4" customWidth="1"/>
    <col min="14013" max="14013" width="14.85546875" style="4" customWidth="1"/>
    <col min="14014" max="14015" width="12.7109375" style="4" customWidth="1"/>
    <col min="14016" max="14016" width="14.85546875" style="4" customWidth="1"/>
    <col min="14017" max="14017" width="12.7109375" style="4" customWidth="1"/>
    <col min="14018" max="14030" width="0" style="4" hidden="1"/>
    <col min="14031" max="14031" width="9.140625" style="4" customWidth="1"/>
    <col min="14032" max="14032" width="12" style="4" customWidth="1"/>
    <col min="14033" max="14033" width="63.42578125" style="4" customWidth="1"/>
    <col min="14034" max="14046" width="0" style="4" hidden="1" customWidth="1"/>
    <col min="14047" max="14047" width="19.5703125" style="4" bestFit="1" customWidth="1"/>
    <col min="14048" max="14048" width="14.28515625" style="4" bestFit="1" customWidth="1"/>
    <col min="14049" max="14049" width="21.85546875" style="4" bestFit="1" customWidth="1"/>
    <col min="14050" max="14234" width="9.140625" style="4" customWidth="1"/>
    <col min="14235" max="14235" width="68.28515625" style="4" customWidth="1"/>
    <col min="14236" max="14244" width="0" style="4" hidden="1" customWidth="1"/>
    <col min="14245" max="14247" width="14.85546875" style="4" customWidth="1"/>
    <col min="14248" max="14250" width="0" style="4" hidden="1" customWidth="1"/>
    <col min="14251" max="14251" width="12.7109375" style="4" customWidth="1"/>
    <col min="14252" max="14252" width="14.85546875" style="4" customWidth="1"/>
    <col min="14253" max="14253" width="12.7109375" style="4" customWidth="1"/>
    <col min="14254" max="14254" width="12.42578125" style="4" customWidth="1"/>
    <col min="14255" max="14255" width="13.140625" style="4" customWidth="1"/>
    <col min="14256" max="14257" width="12.42578125" style="4" customWidth="1"/>
    <col min="14258" max="14261" width="12.7109375" style="4" customWidth="1"/>
    <col min="14262" max="14262" width="14.85546875" style="4" customWidth="1"/>
    <col min="14263" max="14263" width="12.7109375" style="4" customWidth="1"/>
    <col min="14264" max="14264" width="14.85546875" style="4" customWidth="1"/>
    <col min="14265" max="14268" width="12.7109375" style="4" customWidth="1"/>
    <col min="14269" max="14269" width="14.85546875" style="4" customWidth="1"/>
    <col min="14270" max="14271" width="12.7109375" style="4" customWidth="1"/>
    <col min="14272" max="14272" width="14.85546875" style="4" customWidth="1"/>
    <col min="14273" max="14273" width="12.7109375" style="4" customWidth="1"/>
    <col min="14274" max="14286" width="0" style="4" hidden="1"/>
    <col min="14287" max="14287" width="9.140625" style="4" customWidth="1"/>
    <col min="14288" max="14288" width="12" style="4" customWidth="1"/>
    <col min="14289" max="14289" width="63.42578125" style="4" customWidth="1"/>
    <col min="14290" max="14302" width="0" style="4" hidden="1" customWidth="1"/>
    <col min="14303" max="14303" width="19.5703125" style="4" bestFit="1" customWidth="1"/>
    <col min="14304" max="14304" width="14.28515625" style="4" bestFit="1" customWidth="1"/>
    <col min="14305" max="14305" width="21.85546875" style="4" bestFit="1" customWidth="1"/>
    <col min="14306" max="14490" width="9.140625" style="4" customWidth="1"/>
    <col min="14491" max="14491" width="68.28515625" style="4" customWidth="1"/>
    <col min="14492" max="14500" width="0" style="4" hidden="1" customWidth="1"/>
    <col min="14501" max="14503" width="14.85546875" style="4" customWidth="1"/>
    <col min="14504" max="14506" width="0" style="4" hidden="1" customWidth="1"/>
    <col min="14507" max="14507" width="12.7109375" style="4" customWidth="1"/>
    <col min="14508" max="14508" width="14.85546875" style="4" customWidth="1"/>
    <col min="14509" max="14509" width="12.7109375" style="4" customWidth="1"/>
    <col min="14510" max="14510" width="12.42578125" style="4" customWidth="1"/>
    <col min="14511" max="14511" width="13.140625" style="4" customWidth="1"/>
    <col min="14512" max="14513" width="12.42578125" style="4" customWidth="1"/>
    <col min="14514" max="14517" width="12.7109375" style="4" customWidth="1"/>
    <col min="14518" max="14518" width="14.85546875" style="4" customWidth="1"/>
    <col min="14519" max="14519" width="12.7109375" style="4" customWidth="1"/>
    <col min="14520" max="14520" width="14.85546875" style="4" customWidth="1"/>
    <col min="14521" max="14524" width="12.7109375" style="4" customWidth="1"/>
    <col min="14525" max="14525" width="14.85546875" style="4" customWidth="1"/>
    <col min="14526" max="14527" width="12.7109375" style="4" customWidth="1"/>
    <col min="14528" max="14528" width="14.85546875" style="4" customWidth="1"/>
    <col min="14529" max="14529" width="12.7109375" style="4" customWidth="1"/>
    <col min="14530" max="14542" width="0" style="4" hidden="1"/>
    <col min="14543" max="14543" width="9.140625" style="4" customWidth="1"/>
    <col min="14544" max="14544" width="12" style="4" customWidth="1"/>
    <col min="14545" max="14545" width="63.42578125" style="4" customWidth="1"/>
    <col min="14546" max="14558" width="0" style="4" hidden="1" customWidth="1"/>
    <col min="14559" max="14559" width="19.5703125" style="4" bestFit="1" customWidth="1"/>
    <col min="14560" max="14560" width="14.28515625" style="4" bestFit="1" customWidth="1"/>
    <col min="14561" max="14561" width="21.85546875" style="4" bestFit="1" customWidth="1"/>
    <col min="14562" max="14746" width="9.140625" style="4" customWidth="1"/>
    <col min="14747" max="14747" width="68.28515625" style="4" customWidth="1"/>
    <col min="14748" max="14756" width="0" style="4" hidden="1" customWidth="1"/>
    <col min="14757" max="14759" width="14.85546875" style="4" customWidth="1"/>
    <col min="14760" max="14762" width="0" style="4" hidden="1" customWidth="1"/>
    <col min="14763" max="14763" width="12.7109375" style="4" customWidth="1"/>
    <col min="14764" max="14764" width="14.85546875" style="4" customWidth="1"/>
    <col min="14765" max="14765" width="12.7109375" style="4" customWidth="1"/>
    <col min="14766" max="14766" width="12.42578125" style="4" customWidth="1"/>
    <col min="14767" max="14767" width="13.140625" style="4" customWidth="1"/>
    <col min="14768" max="14769" width="12.42578125" style="4" customWidth="1"/>
    <col min="14770" max="14773" width="12.7109375" style="4" customWidth="1"/>
    <col min="14774" max="14774" width="14.85546875" style="4" customWidth="1"/>
    <col min="14775" max="14775" width="12.7109375" style="4" customWidth="1"/>
    <col min="14776" max="14776" width="14.85546875" style="4" customWidth="1"/>
    <col min="14777" max="14780" width="12.7109375" style="4" customWidth="1"/>
    <col min="14781" max="14781" width="14.85546875" style="4" customWidth="1"/>
    <col min="14782" max="14783" width="12.7109375" style="4" customWidth="1"/>
    <col min="14784" max="14784" width="14.85546875" style="4" customWidth="1"/>
    <col min="14785" max="14785" width="12.7109375" style="4" customWidth="1"/>
    <col min="14786" max="14798" width="0" style="4" hidden="1"/>
    <col min="14799" max="14799" width="9.140625" style="4" customWidth="1"/>
    <col min="14800" max="14800" width="12" style="4" customWidth="1"/>
    <col min="14801" max="14801" width="63.42578125" style="4" customWidth="1"/>
    <col min="14802" max="14814" width="0" style="4" hidden="1" customWidth="1"/>
    <col min="14815" max="14815" width="19.5703125" style="4" bestFit="1" customWidth="1"/>
    <col min="14816" max="14816" width="14.28515625" style="4" bestFit="1" customWidth="1"/>
    <col min="14817" max="14817" width="21.85546875" style="4" bestFit="1" customWidth="1"/>
    <col min="14818" max="15002" width="9.140625" style="4" customWidth="1"/>
    <col min="15003" max="15003" width="68.28515625" style="4" customWidth="1"/>
    <col min="15004" max="15012" width="0" style="4" hidden="1" customWidth="1"/>
    <col min="15013" max="15015" width="14.85546875" style="4" customWidth="1"/>
    <col min="15016" max="15018" width="0" style="4" hidden="1" customWidth="1"/>
    <col min="15019" max="15019" width="12.7109375" style="4" customWidth="1"/>
    <col min="15020" max="15020" width="14.85546875" style="4" customWidth="1"/>
    <col min="15021" max="15021" width="12.7109375" style="4" customWidth="1"/>
    <col min="15022" max="15022" width="12.42578125" style="4" customWidth="1"/>
    <col min="15023" max="15023" width="13.140625" style="4" customWidth="1"/>
    <col min="15024" max="15025" width="12.42578125" style="4" customWidth="1"/>
    <col min="15026" max="15029" width="12.7109375" style="4" customWidth="1"/>
    <col min="15030" max="15030" width="14.85546875" style="4" customWidth="1"/>
    <col min="15031" max="15031" width="12.7109375" style="4" customWidth="1"/>
    <col min="15032" max="15032" width="14.85546875" style="4" customWidth="1"/>
    <col min="15033" max="15036" width="12.7109375" style="4" customWidth="1"/>
    <col min="15037" max="15037" width="14.85546875" style="4" customWidth="1"/>
    <col min="15038" max="15039" width="12.7109375" style="4" customWidth="1"/>
    <col min="15040" max="15040" width="14.85546875" style="4" customWidth="1"/>
    <col min="15041" max="15041" width="12.7109375" style="4" customWidth="1"/>
    <col min="15042" max="15054" width="0" style="4" hidden="1"/>
    <col min="15055" max="15055" width="9.140625" style="4" customWidth="1"/>
    <col min="15056" max="15056" width="12" style="4" customWidth="1"/>
    <col min="15057" max="15057" width="63.42578125" style="4" customWidth="1"/>
    <col min="15058" max="15070" width="0" style="4" hidden="1" customWidth="1"/>
    <col min="15071" max="15071" width="19.5703125" style="4" bestFit="1" customWidth="1"/>
    <col min="15072" max="15072" width="14.28515625" style="4" bestFit="1" customWidth="1"/>
    <col min="15073" max="15073" width="21.85546875" style="4" bestFit="1" customWidth="1"/>
    <col min="15074" max="15258" width="9.140625" style="4" customWidth="1"/>
    <col min="15259" max="15259" width="68.28515625" style="4" customWidth="1"/>
    <col min="15260" max="15268" width="0" style="4" hidden="1" customWidth="1"/>
    <col min="15269" max="15271" width="14.85546875" style="4" customWidth="1"/>
    <col min="15272" max="15274" width="0" style="4" hidden="1" customWidth="1"/>
    <col min="15275" max="15275" width="12.7109375" style="4" customWidth="1"/>
    <col min="15276" max="15276" width="14.85546875" style="4" customWidth="1"/>
    <col min="15277" max="15277" width="12.7109375" style="4" customWidth="1"/>
    <col min="15278" max="15278" width="12.42578125" style="4" customWidth="1"/>
    <col min="15279" max="15279" width="13.140625" style="4" customWidth="1"/>
    <col min="15280" max="15281" width="12.42578125" style="4" customWidth="1"/>
    <col min="15282" max="15285" width="12.7109375" style="4" customWidth="1"/>
    <col min="15286" max="15286" width="14.85546875" style="4" customWidth="1"/>
    <col min="15287" max="15287" width="12.7109375" style="4" customWidth="1"/>
    <col min="15288" max="15288" width="14.85546875" style="4" customWidth="1"/>
    <col min="15289" max="15292" width="12.7109375" style="4" customWidth="1"/>
    <col min="15293" max="15293" width="14.85546875" style="4" customWidth="1"/>
    <col min="15294" max="15295" width="12.7109375" style="4" customWidth="1"/>
    <col min="15296" max="15296" width="14.85546875" style="4" customWidth="1"/>
    <col min="15297" max="15297" width="12.7109375" style="4" customWidth="1"/>
    <col min="15298" max="15310" width="0" style="4" hidden="1"/>
    <col min="15311" max="15311" width="9.140625" style="4" customWidth="1"/>
    <col min="15312" max="15312" width="12" style="4" customWidth="1"/>
    <col min="15313" max="15313" width="63.42578125" style="4" customWidth="1"/>
    <col min="15314" max="15326" width="0" style="4" hidden="1" customWidth="1"/>
    <col min="15327" max="15327" width="19.5703125" style="4" bestFit="1" customWidth="1"/>
    <col min="15328" max="15328" width="14.28515625" style="4" bestFit="1" customWidth="1"/>
    <col min="15329" max="15329" width="21.85546875" style="4" bestFit="1" customWidth="1"/>
    <col min="15330" max="15514" width="9.140625" style="4" customWidth="1"/>
    <col min="15515" max="15515" width="68.28515625" style="4" customWidth="1"/>
    <col min="15516" max="15524" width="0" style="4" hidden="1" customWidth="1"/>
    <col min="15525" max="15527" width="14.85546875" style="4" customWidth="1"/>
    <col min="15528" max="15530" width="0" style="4" hidden="1" customWidth="1"/>
    <col min="15531" max="15531" width="12.7109375" style="4" customWidth="1"/>
    <col min="15532" max="15532" width="14.85546875" style="4" customWidth="1"/>
    <col min="15533" max="15533" width="12.7109375" style="4" customWidth="1"/>
    <col min="15534" max="15534" width="12.42578125" style="4" customWidth="1"/>
    <col min="15535" max="15535" width="13.140625" style="4" customWidth="1"/>
    <col min="15536" max="15537" width="12.42578125" style="4" customWidth="1"/>
    <col min="15538" max="15541" width="12.7109375" style="4" customWidth="1"/>
    <col min="15542" max="15542" width="14.85546875" style="4" customWidth="1"/>
    <col min="15543" max="15543" width="12.7109375" style="4" customWidth="1"/>
    <col min="15544" max="15544" width="14.85546875" style="4" customWidth="1"/>
    <col min="15545" max="15548" width="12.7109375" style="4" customWidth="1"/>
    <col min="15549" max="15549" width="14.85546875" style="4" customWidth="1"/>
    <col min="15550" max="15551" width="12.7109375" style="4" customWidth="1"/>
    <col min="15552" max="15552" width="14.85546875" style="4" customWidth="1"/>
    <col min="15553" max="15553" width="12.7109375" style="4" customWidth="1"/>
    <col min="15554" max="15566" width="0" style="4" hidden="1"/>
    <col min="15567" max="15567" width="9.140625" style="4" customWidth="1"/>
    <col min="15568" max="15568" width="12" style="4" customWidth="1"/>
    <col min="15569" max="15569" width="63.42578125" style="4" customWidth="1"/>
    <col min="15570" max="15582" width="0" style="4" hidden="1" customWidth="1"/>
    <col min="15583" max="15583" width="19.5703125" style="4" bestFit="1" customWidth="1"/>
    <col min="15584" max="15584" width="14.28515625" style="4" bestFit="1" customWidth="1"/>
    <col min="15585" max="15585" width="21.85546875" style="4" bestFit="1" customWidth="1"/>
    <col min="15586" max="15770" width="9.140625" style="4" customWidth="1"/>
    <col min="15771" max="15771" width="68.28515625" style="4" customWidth="1"/>
    <col min="15772" max="15780" width="0" style="4" hidden="1" customWidth="1"/>
    <col min="15781" max="15783" width="14.85546875" style="4" customWidth="1"/>
    <col min="15784" max="15786" width="0" style="4" hidden="1" customWidth="1"/>
    <col min="15787" max="15787" width="12.7109375" style="4" customWidth="1"/>
    <col min="15788" max="15788" width="14.85546875" style="4" customWidth="1"/>
    <col min="15789" max="15789" width="12.7109375" style="4" customWidth="1"/>
    <col min="15790" max="15790" width="12.42578125" style="4" customWidth="1"/>
    <col min="15791" max="15791" width="13.140625" style="4" customWidth="1"/>
    <col min="15792" max="15793" width="12.42578125" style="4" customWidth="1"/>
    <col min="15794" max="15797" width="12.7109375" style="4" customWidth="1"/>
    <col min="15798" max="15798" width="14.85546875" style="4" customWidth="1"/>
    <col min="15799" max="15799" width="12.7109375" style="4" customWidth="1"/>
    <col min="15800" max="15800" width="14.85546875" style="4" customWidth="1"/>
    <col min="15801" max="15804" width="12.7109375" style="4" customWidth="1"/>
    <col min="15805" max="15805" width="14.85546875" style="4" customWidth="1"/>
    <col min="15806" max="15807" width="12.7109375" style="4" customWidth="1"/>
    <col min="15808" max="15808" width="14.85546875" style="4" customWidth="1"/>
    <col min="15809" max="15809" width="12.7109375" style="4" customWidth="1"/>
    <col min="15810" max="15822" width="0" style="4" hidden="1"/>
    <col min="15823" max="15823" width="9.140625" style="4" customWidth="1"/>
    <col min="15824" max="15824" width="12" style="4" customWidth="1"/>
    <col min="15825" max="15825" width="63.42578125" style="4" customWidth="1"/>
    <col min="15826" max="15838" width="0" style="4" hidden="1" customWidth="1"/>
    <col min="15839" max="15839" width="19.5703125" style="4" bestFit="1" customWidth="1"/>
    <col min="15840" max="15840" width="14.28515625" style="4" bestFit="1" customWidth="1"/>
    <col min="15841" max="15841" width="21.85546875" style="4" bestFit="1" customWidth="1"/>
    <col min="15842" max="16026" width="9.140625" style="4" customWidth="1"/>
    <col min="16027" max="16027" width="68.28515625" style="4" customWidth="1"/>
    <col min="16028" max="16036" width="0" style="4" hidden="1" customWidth="1"/>
    <col min="16037" max="16039" width="14.85546875" style="4" customWidth="1"/>
    <col min="16040" max="16042" width="0" style="4" hidden="1" customWidth="1"/>
    <col min="16043" max="16043" width="12.7109375" style="4" customWidth="1"/>
    <col min="16044" max="16044" width="14.85546875" style="4" customWidth="1"/>
    <col min="16045" max="16045" width="12.7109375" style="4" customWidth="1"/>
    <col min="16046" max="16046" width="12.42578125" style="4" customWidth="1"/>
    <col min="16047" max="16047" width="13.140625" style="4" customWidth="1"/>
    <col min="16048" max="16049" width="12.42578125" style="4" customWidth="1"/>
    <col min="16050" max="16053" width="12.7109375" style="4" customWidth="1"/>
    <col min="16054" max="16054" width="14.85546875" style="4" customWidth="1"/>
    <col min="16055" max="16055" width="12.7109375" style="4" customWidth="1"/>
    <col min="16056" max="16056" width="14.85546875" style="4" customWidth="1"/>
    <col min="16057" max="16060" width="12.7109375" style="4" customWidth="1"/>
    <col min="16061" max="16061" width="14.85546875" style="4" customWidth="1"/>
    <col min="16062" max="16063" width="12.7109375" style="4" customWidth="1"/>
    <col min="16064" max="16064" width="14.85546875" style="4" customWidth="1"/>
    <col min="16065" max="16065" width="12.7109375" style="4" customWidth="1"/>
    <col min="16066" max="16078" width="0" style="4" hidden="1"/>
    <col min="16079" max="16079" width="9.140625" style="4" customWidth="1"/>
    <col min="16080" max="16080" width="12" style="4" customWidth="1"/>
    <col min="16081" max="16081" width="63.42578125" style="4" customWidth="1"/>
    <col min="16082" max="16094" width="0" style="4" hidden="1" customWidth="1"/>
    <col min="16095" max="16095" width="19.5703125" style="4" bestFit="1" customWidth="1"/>
    <col min="16096" max="16096" width="14.28515625" style="4" bestFit="1" customWidth="1"/>
    <col min="16097" max="16097" width="21.85546875" style="4" bestFit="1" customWidth="1"/>
    <col min="16098" max="16282" width="9.140625" style="4" customWidth="1"/>
    <col min="16283" max="16283" width="68.28515625" style="4" customWidth="1"/>
    <col min="16284" max="16292" width="0" style="4" hidden="1" customWidth="1"/>
    <col min="16293" max="16295" width="14.85546875" style="4" customWidth="1"/>
    <col min="16296" max="16298" width="0" style="4" hidden="1" customWidth="1"/>
    <col min="16299" max="16299" width="12.7109375" style="4" customWidth="1"/>
    <col min="16300" max="16300" width="14.85546875" style="4" customWidth="1"/>
    <col min="16301" max="16301" width="12.7109375" style="4" customWidth="1"/>
    <col min="16302" max="16302" width="12.42578125" style="4" customWidth="1"/>
    <col min="16303" max="16303" width="13.140625" style="4" customWidth="1"/>
    <col min="16304" max="16305" width="12.42578125" style="4" customWidth="1"/>
    <col min="16306" max="16309" width="12.7109375" style="4" customWidth="1"/>
    <col min="16310" max="16310" width="14.85546875" style="4" customWidth="1"/>
    <col min="16311" max="16311" width="12.7109375" style="4" customWidth="1"/>
    <col min="16312" max="16312" width="14.85546875" style="4" customWidth="1"/>
    <col min="16313" max="16316" width="12.7109375" style="4" customWidth="1"/>
    <col min="16317" max="16317" width="14.85546875" style="4" customWidth="1"/>
    <col min="16318" max="16319" width="12.7109375" style="4" customWidth="1"/>
    <col min="16320" max="16320" width="14.85546875" style="4" customWidth="1"/>
    <col min="16321" max="16321" width="12.7109375" style="4" customWidth="1"/>
    <col min="16322" max="16384" width="0" style="4" hidden="1"/>
  </cols>
  <sheetData>
    <row r="1" spans="1:74" s="4" customFormat="1" ht="21.75" customHeight="1">
      <c r="A1" s="1"/>
      <c r="B1" s="2"/>
      <c r="C1" s="19"/>
      <c r="D1" s="19"/>
      <c r="E1" s="19"/>
      <c r="F1" s="135"/>
    </row>
    <row r="2" spans="1:74" s="4" customFormat="1" ht="105" customHeight="1">
      <c r="A2" s="133" t="s">
        <v>0</v>
      </c>
      <c r="B2" s="133"/>
      <c r="C2" s="133"/>
      <c r="D2" s="133"/>
      <c r="E2" s="133"/>
      <c r="F2" s="133"/>
    </row>
    <row r="3" spans="1:74" s="4" customFormat="1" ht="68.25" customHeight="1">
      <c r="A3" s="5" t="s">
        <v>1</v>
      </c>
      <c r="B3" s="6" t="s">
        <v>2</v>
      </c>
      <c r="C3" s="80" t="s">
        <v>3</v>
      </c>
      <c r="D3" s="80" t="s">
        <v>4</v>
      </c>
      <c r="E3" s="80" t="s">
        <v>5</v>
      </c>
      <c r="F3" s="80" t="s">
        <v>6</v>
      </c>
    </row>
    <row r="4" spans="1:74" s="4" customFormat="1" ht="55.5" customHeight="1">
      <c r="A4" s="7"/>
      <c r="B4" s="8" t="s">
        <v>7</v>
      </c>
      <c r="C4" s="8" t="s">
        <v>7</v>
      </c>
      <c r="D4" s="8" t="s">
        <v>7</v>
      </c>
      <c r="E4" s="8" t="s">
        <v>7</v>
      </c>
      <c r="F4" s="8" t="s">
        <v>7</v>
      </c>
    </row>
    <row r="5" spans="1:74" s="13" customFormat="1" ht="23.25" customHeight="1">
      <c r="A5" s="9" t="s">
        <v>8</v>
      </c>
      <c r="B5" s="10">
        <v>1381</v>
      </c>
      <c r="C5" s="11">
        <v>84</v>
      </c>
      <c r="D5" s="11">
        <v>138</v>
      </c>
      <c r="E5" s="11">
        <v>65</v>
      </c>
      <c r="F5" s="11">
        <v>1094</v>
      </c>
    </row>
    <row r="6" spans="1:74" s="13" customFormat="1" ht="23.25" customHeight="1">
      <c r="A6" s="9" t="s">
        <v>9</v>
      </c>
      <c r="B6" s="10">
        <v>194</v>
      </c>
      <c r="C6" s="11">
        <v>23</v>
      </c>
      <c r="D6" s="11">
        <v>33</v>
      </c>
      <c r="E6" s="11">
        <v>17</v>
      </c>
      <c r="F6" s="11">
        <v>121</v>
      </c>
    </row>
    <row r="7" spans="1:74" s="136" customFormat="1" ht="23.25" customHeight="1">
      <c r="A7" s="9" t="s">
        <v>10</v>
      </c>
      <c r="B7" s="14">
        <v>4329</v>
      </c>
      <c r="C7" s="11">
        <v>538</v>
      </c>
      <c r="D7" s="11">
        <v>540</v>
      </c>
      <c r="E7" s="11">
        <v>196</v>
      </c>
      <c r="F7" s="11">
        <v>3055</v>
      </c>
    </row>
    <row r="8" spans="1:74" s="137" customFormat="1" ht="23.25" customHeight="1">
      <c r="A8" s="7" t="s">
        <v>11</v>
      </c>
      <c r="B8" s="14">
        <v>8023</v>
      </c>
      <c r="C8" s="11">
        <v>546</v>
      </c>
      <c r="D8" s="11">
        <v>640</v>
      </c>
      <c r="E8" s="11">
        <v>808</v>
      </c>
      <c r="F8" s="11">
        <v>6029</v>
      </c>
    </row>
    <row r="9" spans="1:74" s="13" customFormat="1" ht="23.25" customHeight="1">
      <c r="A9" s="138" t="s">
        <v>12</v>
      </c>
      <c r="B9" s="14">
        <v>3030</v>
      </c>
      <c r="C9" s="11">
        <v>437</v>
      </c>
      <c r="D9" s="11">
        <v>868</v>
      </c>
      <c r="E9" s="11">
        <v>330</v>
      </c>
      <c r="F9" s="11">
        <v>1395</v>
      </c>
    </row>
    <row r="10" spans="1:74" s="13" customFormat="1" ht="23.25" customHeight="1">
      <c r="A10" s="9" t="s">
        <v>13</v>
      </c>
      <c r="B10" s="14">
        <v>185</v>
      </c>
      <c r="C10" s="11">
        <v>25</v>
      </c>
      <c r="D10" s="11">
        <v>48</v>
      </c>
      <c r="E10" s="11">
        <v>50</v>
      </c>
      <c r="F10" s="11">
        <v>62</v>
      </c>
    </row>
    <row r="11" spans="1:74" s="4" customFormat="1" ht="30.75" customHeight="1">
      <c r="A11" s="139" t="s">
        <v>14</v>
      </c>
      <c r="B11" s="140">
        <v>17142</v>
      </c>
      <c r="C11" s="11">
        <v>1653</v>
      </c>
      <c r="D11" s="11">
        <v>2267</v>
      </c>
      <c r="E11" s="11">
        <v>1466</v>
      </c>
      <c r="F11" s="11">
        <v>11756</v>
      </c>
    </row>
    <row r="12" spans="1:74" s="4" customFormat="1" ht="18" customHeight="1">
      <c r="A12" s="15"/>
      <c r="B12" s="2"/>
    </row>
    <row r="13" spans="1:74" s="4" customFormat="1" ht="17.25" customHeight="1">
      <c r="A13" s="15"/>
      <c r="B13" s="16"/>
      <c r="C13" s="141"/>
      <c r="D13" s="141"/>
      <c r="E13" s="141"/>
      <c r="F13" s="141"/>
    </row>
    <row r="14" spans="1:74" s="4" customFormat="1" ht="17.25" customHeight="1">
      <c r="A14" s="1"/>
      <c r="B14" s="16"/>
      <c r="C14" s="19"/>
      <c r="D14" s="19"/>
      <c r="E14" s="19"/>
      <c r="F14" s="19"/>
    </row>
    <row r="15" spans="1:74" s="17" customFormat="1" ht="17.25" customHeight="1">
      <c r="A15" s="1"/>
      <c r="B15" s="16"/>
      <c r="C15" s="19"/>
      <c r="D15" s="19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s="17" customFormat="1" ht="24" customHeight="1">
      <c r="A16" s="18" t="s">
        <v>15</v>
      </c>
      <c r="B16" s="16">
        <v>8</v>
      </c>
      <c r="C16" s="19"/>
      <c r="D16" s="19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s="17" customFormat="1" ht="24" customHeight="1">
      <c r="A17" s="20" t="s">
        <v>16</v>
      </c>
      <c r="B17" s="16">
        <v>17150</v>
      </c>
      <c r="C17" s="19"/>
      <c r="D17" s="19"/>
      <c r="E17" s="19"/>
      <c r="F17" s="1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s="17" customFormat="1" ht="24" customHeight="1">
      <c r="A18" s="1"/>
      <c r="B18" s="16"/>
      <c r="C18" s="19"/>
      <c r="D18" s="19"/>
      <c r="E18" s="19"/>
      <c r="F18" s="1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s="17" customFormat="1" ht="15" thickBot="1">
      <c r="A19" s="1"/>
      <c r="B19" s="16"/>
      <c r="C19" s="19"/>
      <c r="D19" s="19"/>
      <c r="E19" s="19"/>
      <c r="F19" s="1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s="17" customFormat="1" ht="15" thickBot="1">
      <c r="A20" s="21" t="s">
        <v>96</v>
      </c>
      <c r="B20" s="22">
        <v>17150</v>
      </c>
      <c r="C20" s="19"/>
      <c r="D20" s="19"/>
      <c r="E20" s="19"/>
      <c r="F20" s="1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s="17" customFormat="1">
      <c r="A21" s="1"/>
      <c r="B21" s="16"/>
      <c r="C21" s="19"/>
      <c r="D21" s="19"/>
      <c r="E21" s="19"/>
      <c r="F21" s="1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s="17" customFormat="1" ht="15">
      <c r="A22" s="1"/>
      <c r="B22" s="23">
        <v>0</v>
      </c>
      <c r="C22" s="19"/>
      <c r="D22" s="19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s="17" customFormat="1">
      <c r="A23" s="1"/>
      <c r="B23" s="16"/>
      <c r="C23" s="142"/>
      <c r="D23" s="19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s="25" customFormat="1" ht="45.75" customHeight="1">
      <c r="A24" s="1"/>
      <c r="B24" s="16"/>
      <c r="C24" s="143"/>
      <c r="D24" s="143"/>
      <c r="E24" s="143"/>
      <c r="F24" s="14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</row>
    <row r="25" spans="1:74" s="17" customFormat="1">
      <c r="A25" s="1"/>
      <c r="B25" s="16"/>
      <c r="C25" s="19"/>
      <c r="D25" s="19"/>
      <c r="E25" s="19"/>
      <c r="F25" s="1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s="17" customFormat="1">
      <c r="A26" s="1"/>
      <c r="B26" s="16"/>
      <c r="C26" s="19"/>
      <c r="D26" s="19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s="17" customFormat="1">
      <c r="A27" s="1"/>
      <c r="B27" s="2"/>
      <c r="C27" s="19"/>
      <c r="D27" s="19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s="17" customFormat="1">
      <c r="A28" s="1"/>
      <c r="B28" s="2"/>
      <c r="C28" s="19"/>
      <c r="D28" s="19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s="17" customFormat="1">
      <c r="A29" s="1"/>
      <c r="B29" s="2"/>
      <c r="C29" s="19"/>
      <c r="D29" s="19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s="17" customFormat="1">
      <c r="A30" s="1"/>
      <c r="B30" s="2"/>
      <c r="C30" s="19"/>
      <c r="D30" s="19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s="17" customFormat="1">
      <c r="A31" s="1"/>
      <c r="B31" s="2"/>
      <c r="C31" s="19"/>
      <c r="D31" s="19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s="17" customFormat="1">
      <c r="A32" s="1"/>
      <c r="B32" s="2"/>
      <c r="C32" s="19"/>
      <c r="D32" s="19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s="17" customFormat="1">
      <c r="A33" s="1"/>
      <c r="B33" s="2"/>
      <c r="C33" s="19"/>
      <c r="D33" s="19"/>
      <c r="E33" s="19"/>
      <c r="F33" s="1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s="17" customFormat="1">
      <c r="A34" s="1"/>
      <c r="B34" s="26"/>
      <c r="C34" s="19"/>
      <c r="D34" s="19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s="17" customFormat="1">
      <c r="A35" s="1"/>
      <c r="B35" s="2"/>
      <c r="C35" s="19"/>
      <c r="D35" s="19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s="17" customFormat="1">
      <c r="A36" s="1"/>
      <c r="B36" s="2"/>
      <c r="C36" s="19"/>
      <c r="D36" s="19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s="17" customFormat="1">
      <c r="A37" s="1"/>
      <c r="B37" s="2"/>
      <c r="C37" s="19"/>
      <c r="D37" s="19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s="17" customFormat="1">
      <c r="A38" s="1"/>
      <c r="B38" s="2"/>
      <c r="C38" s="19"/>
      <c r="D38" s="19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s="17" customFormat="1">
      <c r="A39" s="1"/>
      <c r="B39" s="2"/>
      <c r="C39" s="19"/>
      <c r="D39" s="19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s="17" customFormat="1">
      <c r="A40" s="1"/>
      <c r="B40" s="2"/>
      <c r="C40" s="19"/>
      <c r="D40" s="19"/>
      <c r="E40" s="19"/>
      <c r="F40" s="19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s="17" customFormat="1">
      <c r="A41" s="1"/>
      <c r="B41" s="2"/>
      <c r="C41" s="19"/>
      <c r="D41" s="19"/>
      <c r="E41" s="19"/>
      <c r="F41" s="1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s="17" customFormat="1">
      <c r="A42" s="1"/>
      <c r="B42" s="2"/>
      <c r="C42" s="19"/>
      <c r="D42" s="19"/>
      <c r="E42" s="19"/>
      <c r="F42" s="1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s="17" customFormat="1">
      <c r="A43" s="1"/>
      <c r="B43" s="2"/>
      <c r="C43" s="19"/>
      <c r="D43" s="19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s="17" customFormat="1">
      <c r="A44" s="1"/>
      <c r="B44" s="2"/>
      <c r="C44" s="19"/>
      <c r="D44" s="19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s="17" customFormat="1">
      <c r="A45" s="1"/>
      <c r="B45" s="2"/>
      <c r="C45" s="19"/>
      <c r="D45" s="19"/>
      <c r="E45" s="19"/>
      <c r="F45" s="1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s="17" customFormat="1">
      <c r="A46" s="1"/>
      <c r="B46" s="2"/>
      <c r="C46" s="19"/>
      <c r="D46" s="19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s="17" customFormat="1">
      <c r="A47" s="1"/>
      <c r="B47" s="2"/>
      <c r="C47" s="19"/>
      <c r="D47" s="19"/>
      <c r="E47" s="19"/>
      <c r="F47" s="1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s="17" customFormat="1">
      <c r="A48" s="1"/>
      <c r="B48" s="2"/>
      <c r="C48" s="19"/>
      <c r="D48" s="19"/>
      <c r="E48" s="19"/>
      <c r="F48" s="1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s="17" customFormat="1">
      <c r="A49" s="1"/>
      <c r="B49" s="2"/>
      <c r="C49" s="19"/>
      <c r="D49" s="19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s="17" customFormat="1">
      <c r="A50" s="1"/>
      <c r="B50" s="2"/>
      <c r="C50" s="19"/>
      <c r="D50" s="19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s="17" customFormat="1">
      <c r="A51" s="1"/>
      <c r="B51" s="2"/>
      <c r="C51" s="19"/>
      <c r="D51" s="19"/>
      <c r="E51" s="19"/>
      <c r="F51" s="19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s="17" customFormat="1">
      <c r="A52" s="1"/>
      <c r="B52" s="2"/>
      <c r="C52" s="19"/>
      <c r="D52" s="19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s="17" customFormat="1">
      <c r="A53" s="1"/>
      <c r="B53" s="2"/>
      <c r="C53" s="19"/>
      <c r="D53" s="19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s="17" customFormat="1">
      <c r="A54" s="1"/>
      <c r="B54" s="2"/>
      <c r="C54" s="19"/>
      <c r="D54" s="19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s="17" customFormat="1">
      <c r="A55" s="1"/>
      <c r="B55" s="2"/>
      <c r="C55" s="19"/>
      <c r="D55" s="19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s="17" customFormat="1">
      <c r="A56" s="1"/>
      <c r="B56" s="2"/>
      <c r="C56" s="19"/>
      <c r="D56" s="19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s="17" customFormat="1">
      <c r="A57" s="1"/>
      <c r="B57" s="2"/>
      <c r="C57" s="19"/>
      <c r="D57" s="19"/>
      <c r="E57" s="19"/>
      <c r="F57" s="19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s="17" customFormat="1">
      <c r="A58" s="1"/>
      <c r="B58" s="2"/>
      <c r="C58" s="19"/>
      <c r="D58" s="19"/>
      <c r="E58" s="19"/>
      <c r="F58" s="1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s="17" customFormat="1">
      <c r="A59" s="1"/>
      <c r="B59" s="2"/>
      <c r="C59" s="19"/>
      <c r="D59" s="19"/>
      <c r="E59" s="19"/>
      <c r="F59" s="19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s="17" customFormat="1">
      <c r="A60" s="1"/>
      <c r="B60" s="2"/>
      <c r="C60" s="19"/>
      <c r="D60" s="19"/>
      <c r="E60" s="19"/>
      <c r="F60" s="19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4" s="17" customFormat="1">
      <c r="A61" s="1"/>
      <c r="B61" s="2"/>
      <c r="C61" s="19"/>
      <c r="D61" s="19"/>
      <c r="E61" s="19"/>
      <c r="F61" s="19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</row>
    <row r="62" spans="1:74" s="17" customFormat="1">
      <c r="A62" s="1"/>
      <c r="B62" s="2"/>
      <c r="C62" s="19"/>
      <c r="D62" s="19"/>
      <c r="E62" s="19"/>
      <c r="F62" s="19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</row>
    <row r="63" spans="1:74" s="17" customFormat="1">
      <c r="A63" s="1"/>
      <c r="B63" s="2"/>
      <c r="C63" s="19"/>
      <c r="D63" s="19"/>
      <c r="E63" s="19"/>
      <c r="F63" s="19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1:74" s="17" customFormat="1">
      <c r="A64" s="1"/>
      <c r="B64" s="2"/>
      <c r="C64" s="19"/>
      <c r="D64" s="19"/>
      <c r="E64" s="19"/>
      <c r="F64" s="19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1:74" s="17" customFormat="1">
      <c r="A65" s="1"/>
      <c r="B65" s="2"/>
      <c r="C65" s="19"/>
      <c r="D65" s="19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</row>
    <row r="66" spans="1:74" s="17" customFormat="1">
      <c r="A66" s="1"/>
      <c r="B66" s="2"/>
      <c r="C66" s="19"/>
      <c r="D66" s="19"/>
      <c r="E66" s="19"/>
      <c r="F66" s="19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1:74" s="17" customFormat="1">
      <c r="A67" s="1"/>
      <c r="B67" s="2"/>
      <c r="C67" s="19"/>
      <c r="D67" s="19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4" s="17" customFormat="1">
      <c r="A68" s="1"/>
      <c r="B68" s="2"/>
      <c r="C68" s="19"/>
      <c r="D68" s="19"/>
      <c r="E68" s="19"/>
      <c r="F68" s="19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</row>
    <row r="69" spans="1:74" s="17" customFormat="1">
      <c r="A69" s="1"/>
      <c r="B69" s="2"/>
      <c r="C69" s="19"/>
      <c r="D69" s="19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</row>
    <row r="70" spans="1:74" s="17" customFormat="1">
      <c r="A70" s="1"/>
      <c r="B70" s="2"/>
      <c r="C70" s="19"/>
      <c r="D70" s="19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</row>
    <row r="71" spans="1:74" s="17" customFormat="1">
      <c r="A71" s="1"/>
      <c r="B71" s="2"/>
      <c r="C71" s="19"/>
      <c r="D71" s="19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</row>
    <row r="72" spans="1:74" s="17" customFormat="1">
      <c r="A72" s="1"/>
      <c r="B72" s="2"/>
      <c r="C72" s="19"/>
      <c r="D72" s="19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</row>
    <row r="73" spans="1:74" s="17" customFormat="1">
      <c r="A73" s="1"/>
      <c r="B73" s="2"/>
      <c r="C73" s="19"/>
      <c r="D73" s="19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</row>
    <row r="74" spans="1:74" s="17" customFormat="1">
      <c r="A74" s="1"/>
      <c r="B74" s="2"/>
      <c r="C74" s="19"/>
      <c r="D74" s="19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</row>
    <row r="75" spans="1:74" s="17" customFormat="1">
      <c r="A75" s="1"/>
      <c r="B75" s="2"/>
      <c r="C75" s="19"/>
      <c r="D75" s="19"/>
      <c r="E75" s="19"/>
      <c r="F75" s="19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</row>
    <row r="76" spans="1:74" s="17" customFormat="1">
      <c r="A76" s="1"/>
      <c r="B76" s="2"/>
      <c r="C76" s="19"/>
      <c r="D76" s="19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</row>
    <row r="77" spans="1:74" s="17" customFormat="1">
      <c r="A77" s="1"/>
      <c r="B77" s="2"/>
      <c r="C77" s="19"/>
      <c r="D77" s="19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</row>
    <row r="78" spans="1:74" s="17" customFormat="1">
      <c r="A78" s="1"/>
      <c r="B78" s="2"/>
      <c r="C78" s="19"/>
      <c r="D78" s="19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</row>
    <row r="79" spans="1:74" s="17" customFormat="1">
      <c r="A79" s="1"/>
      <c r="B79" s="2"/>
      <c r="C79" s="19"/>
      <c r="D79" s="19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</row>
    <row r="80" spans="1:74" s="17" customFormat="1">
      <c r="A80" s="1"/>
      <c r="B80" s="2"/>
      <c r="C80" s="19"/>
      <c r="D80" s="19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</row>
    <row r="81" spans="1:74" s="17" customFormat="1">
      <c r="A81" s="1"/>
      <c r="B81" s="2"/>
      <c r="C81" s="19"/>
      <c r="D81" s="19"/>
      <c r="E81" s="19"/>
      <c r="F81" s="19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s="17" customFormat="1">
      <c r="A82" s="1"/>
      <c r="B82" s="2"/>
      <c r="C82" s="19"/>
      <c r="D82" s="19"/>
      <c r="E82" s="19"/>
      <c r="F82" s="19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</row>
    <row r="83" spans="1:74" s="17" customFormat="1">
      <c r="A83" s="1"/>
      <c r="B83" s="2"/>
      <c r="C83" s="19"/>
      <c r="D83" s="19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</row>
    <row r="84" spans="1:74" s="17" customFormat="1">
      <c r="A84" s="1"/>
      <c r="B84" s="2"/>
      <c r="C84" s="19"/>
      <c r="D84" s="19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</row>
    <row r="85" spans="1:74" s="17" customFormat="1">
      <c r="A85" s="1"/>
      <c r="B85" s="2"/>
      <c r="C85" s="19"/>
      <c r="D85" s="19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</row>
    <row r="86" spans="1:74" s="17" customFormat="1">
      <c r="A86" s="1"/>
      <c r="B86" s="2"/>
      <c r="C86" s="19"/>
      <c r="D86" s="19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</row>
    <row r="87" spans="1:74" s="17" customFormat="1">
      <c r="A87" s="1"/>
      <c r="B87" s="2"/>
      <c r="C87" s="19"/>
      <c r="D87" s="19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</row>
    <row r="88" spans="1:74" s="17" customFormat="1">
      <c r="A88" s="1"/>
      <c r="B88" s="2"/>
      <c r="C88" s="19"/>
      <c r="D88" s="19"/>
      <c r="E88" s="19"/>
      <c r="F88" s="19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74" s="17" customFormat="1">
      <c r="A89" s="1"/>
      <c r="B89" s="2"/>
      <c r="C89" s="19"/>
      <c r="D89" s="19"/>
      <c r="E89" s="19"/>
      <c r="F89" s="19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</row>
    <row r="90" spans="1:74" s="17" customFormat="1">
      <c r="A90" s="1"/>
      <c r="B90" s="2"/>
      <c r="C90" s="19"/>
      <c r="D90" s="19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</row>
    <row r="91" spans="1:74" s="17" customFormat="1">
      <c r="A91" s="1"/>
      <c r="B91" s="2"/>
      <c r="C91" s="19"/>
      <c r="D91" s="19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</row>
    <row r="92" spans="1:74" s="17" customFormat="1">
      <c r="A92" s="1"/>
      <c r="B92" s="2"/>
      <c r="C92" s="19"/>
      <c r="D92" s="19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</row>
    <row r="93" spans="1:74" s="17" customFormat="1">
      <c r="A93" s="1"/>
      <c r="B93" s="2"/>
      <c r="C93" s="19"/>
      <c r="D93" s="19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</row>
    <row r="94" spans="1:74" s="17" customFormat="1">
      <c r="A94" s="1"/>
      <c r="B94" s="2"/>
      <c r="C94" s="19"/>
      <c r="D94" s="19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</row>
    <row r="95" spans="1:74" s="17" customFormat="1">
      <c r="A95" s="1"/>
      <c r="B95" s="2"/>
      <c r="C95" s="19"/>
      <c r="D95" s="19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1:74" s="17" customFormat="1">
      <c r="A96" s="1"/>
      <c r="B96" s="2"/>
      <c r="C96" s="19"/>
      <c r="D96" s="19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s="17" customFormat="1">
      <c r="A97" s="1"/>
      <c r="B97" s="2"/>
      <c r="C97" s="19"/>
      <c r="D97" s="19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 s="17" customFormat="1">
      <c r="A98" s="1"/>
      <c r="B98" s="2"/>
      <c r="C98" s="19"/>
      <c r="D98" s="19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s="17" customFormat="1">
      <c r="A99" s="1"/>
      <c r="B99" s="2"/>
      <c r="C99" s="19"/>
      <c r="D99" s="19"/>
      <c r="E99" s="19"/>
      <c r="F99" s="1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0" spans="1:74" s="17" customFormat="1">
      <c r="A100" s="1"/>
      <c r="B100" s="2"/>
      <c r="C100" s="19"/>
      <c r="D100" s="19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</row>
    <row r="101" spans="1:74" s="17" customFormat="1">
      <c r="A101" s="1"/>
      <c r="B101" s="2"/>
      <c r="C101" s="19"/>
      <c r="D101" s="19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1:74" s="17" customFormat="1">
      <c r="A102" s="1"/>
      <c r="B102" s="2"/>
      <c r="C102" s="19"/>
      <c r="D102" s="19"/>
      <c r="E102" s="19"/>
      <c r="F102" s="19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1:74" s="17" customFormat="1">
      <c r="A103" s="1"/>
      <c r="B103" s="2"/>
      <c r="C103" s="19"/>
      <c r="D103" s="19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</row>
    <row r="104" spans="1:74" s="17" customFormat="1">
      <c r="A104" s="1"/>
      <c r="B104" s="2"/>
      <c r="C104" s="19"/>
      <c r="D104" s="19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1:74" s="17" customFormat="1">
      <c r="A105" s="1"/>
      <c r="B105" s="2"/>
      <c r="C105" s="19"/>
      <c r="D105" s="19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1:74" s="17" customFormat="1">
      <c r="A106" s="1"/>
      <c r="B106" s="2"/>
      <c r="C106" s="19"/>
      <c r="D106" s="19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1:74" s="17" customFormat="1">
      <c r="A107" s="1"/>
      <c r="B107" s="2"/>
      <c r="C107" s="19"/>
      <c r="D107" s="19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  <row r="108" spans="1:74" s="17" customFormat="1">
      <c r="A108" s="1"/>
      <c r="B108" s="2"/>
      <c r="C108" s="19"/>
      <c r="D108" s="19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</row>
    <row r="109" spans="1:74" s="17" customFormat="1">
      <c r="A109" s="1"/>
      <c r="B109" s="2"/>
      <c r="C109" s="19"/>
      <c r="D109" s="19"/>
      <c r="E109" s="19"/>
      <c r="F109" s="19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</row>
    <row r="110" spans="1:74" s="17" customFormat="1">
      <c r="A110" s="1"/>
      <c r="B110" s="2"/>
      <c r="C110" s="19"/>
      <c r="D110" s="19"/>
      <c r="E110" s="19"/>
      <c r="F110" s="19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</row>
    <row r="111" spans="1:74" s="17" customFormat="1">
      <c r="A111" s="1"/>
      <c r="B111" s="2"/>
      <c r="C111" s="19"/>
      <c r="D111" s="19"/>
      <c r="E111" s="19"/>
      <c r="F111" s="19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</row>
    <row r="112" spans="1:74" s="17" customFormat="1">
      <c r="A112" s="1"/>
      <c r="B112" s="2"/>
      <c r="C112" s="19"/>
      <c r="D112" s="19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</row>
    <row r="113" spans="1:74" s="17" customFormat="1">
      <c r="A113" s="1"/>
      <c r="B113" s="2"/>
      <c r="C113" s="19"/>
      <c r="D113" s="19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</row>
    <row r="114" spans="1:74" s="17" customFormat="1">
      <c r="A114" s="1"/>
      <c r="B114" s="2"/>
      <c r="C114" s="19"/>
      <c r="D114" s="19"/>
      <c r="E114" s="19"/>
      <c r="F114" s="19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</row>
    <row r="115" spans="1:74" s="17" customFormat="1">
      <c r="A115" s="1"/>
      <c r="B115" s="2"/>
      <c r="C115" s="19"/>
      <c r="D115" s="19"/>
      <c r="E115" s="19"/>
      <c r="F115" s="19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</row>
    <row r="116" spans="1:74" s="17" customFormat="1">
      <c r="A116" s="1"/>
      <c r="B116" s="2"/>
      <c r="C116" s="19"/>
      <c r="D116" s="19"/>
      <c r="E116" s="19"/>
      <c r="F116" s="19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</row>
    <row r="117" spans="1:74" s="17" customFormat="1">
      <c r="A117" s="1"/>
      <c r="B117" s="2"/>
      <c r="C117" s="19"/>
      <c r="D117" s="19"/>
      <c r="E117" s="19"/>
      <c r="F117" s="19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</row>
    <row r="118" spans="1:74" s="17" customFormat="1">
      <c r="A118" s="1"/>
      <c r="B118" s="2"/>
      <c r="C118" s="19"/>
      <c r="D118" s="19"/>
      <c r="E118" s="19"/>
      <c r="F118" s="19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</row>
    <row r="119" spans="1:74" s="17" customFormat="1">
      <c r="A119" s="1"/>
      <c r="B119" s="2"/>
      <c r="C119" s="19"/>
      <c r="D119" s="19"/>
      <c r="E119" s="19"/>
      <c r="F119" s="19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</row>
    <row r="120" spans="1:74" s="17" customFormat="1">
      <c r="A120" s="1"/>
      <c r="B120" s="2"/>
      <c r="C120" s="19"/>
      <c r="D120" s="19"/>
      <c r="E120" s="19"/>
      <c r="F120" s="19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</row>
    <row r="121" spans="1:74" s="17" customFormat="1">
      <c r="A121" s="1"/>
      <c r="B121" s="2"/>
      <c r="C121" s="19"/>
      <c r="D121" s="19"/>
      <c r="E121" s="19"/>
      <c r="F121" s="19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</row>
    <row r="122" spans="1:74" s="17" customFormat="1">
      <c r="A122" s="1"/>
      <c r="B122" s="2"/>
      <c r="C122" s="19"/>
      <c r="D122" s="19"/>
      <c r="E122" s="19"/>
      <c r="F122" s="19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</row>
    <row r="123" spans="1:74" s="17" customFormat="1">
      <c r="A123" s="1"/>
      <c r="B123" s="2"/>
      <c r="C123" s="19"/>
      <c r="D123" s="19"/>
      <c r="E123" s="19"/>
      <c r="F123" s="19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</row>
    <row r="124" spans="1:74" s="17" customFormat="1">
      <c r="A124" s="1"/>
      <c r="B124" s="2"/>
      <c r="C124" s="19"/>
      <c r="D124" s="19"/>
      <c r="E124" s="19"/>
      <c r="F124" s="19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</row>
    <row r="125" spans="1:74" s="17" customFormat="1">
      <c r="A125" s="1"/>
      <c r="B125" s="2"/>
      <c r="C125" s="19"/>
      <c r="D125" s="19"/>
      <c r="E125" s="19"/>
      <c r="F125" s="19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</row>
    <row r="126" spans="1:74" s="17" customFormat="1">
      <c r="A126" s="1"/>
      <c r="B126" s="2"/>
      <c r="C126" s="19"/>
      <c r="D126" s="19"/>
      <c r="E126" s="19"/>
      <c r="F126" s="19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</row>
    <row r="127" spans="1:74" s="17" customFormat="1">
      <c r="A127" s="1"/>
      <c r="B127" s="2"/>
      <c r="C127" s="19"/>
      <c r="D127" s="19"/>
      <c r="E127" s="19"/>
      <c r="F127" s="19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</row>
    <row r="128" spans="1:74" s="17" customFormat="1">
      <c r="A128" s="1"/>
      <c r="B128" s="2"/>
      <c r="C128" s="19"/>
      <c r="D128" s="19"/>
      <c r="E128" s="19"/>
      <c r="F128" s="19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</row>
    <row r="129" spans="1:74" s="17" customFormat="1">
      <c r="A129" s="1"/>
      <c r="B129" s="2"/>
      <c r="C129" s="19"/>
      <c r="D129" s="19"/>
      <c r="E129" s="19"/>
      <c r="F129" s="19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</row>
    <row r="130" spans="1:74" s="17" customFormat="1">
      <c r="A130" s="1"/>
      <c r="B130" s="2"/>
      <c r="C130" s="19"/>
      <c r="D130" s="19"/>
      <c r="E130" s="19"/>
      <c r="F130" s="19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</row>
    <row r="131" spans="1:74" s="17" customFormat="1">
      <c r="A131" s="1"/>
      <c r="B131" s="2"/>
      <c r="C131" s="19"/>
      <c r="D131" s="19"/>
      <c r="E131" s="19"/>
      <c r="F131" s="19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</row>
    <row r="132" spans="1:74" s="17" customFormat="1">
      <c r="A132" s="1"/>
      <c r="B132" s="2"/>
      <c r="C132" s="19"/>
      <c r="D132" s="19"/>
      <c r="E132" s="19"/>
      <c r="F132" s="19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</row>
    <row r="133" spans="1:74" s="17" customFormat="1">
      <c r="A133" s="1"/>
      <c r="B133" s="2"/>
      <c r="C133" s="19"/>
      <c r="D133" s="19"/>
      <c r="E133" s="19"/>
      <c r="F133" s="19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</row>
    <row r="134" spans="1:74" s="17" customFormat="1">
      <c r="A134" s="1"/>
      <c r="B134" s="2"/>
      <c r="C134" s="19"/>
      <c r="D134" s="19"/>
      <c r="E134" s="19"/>
      <c r="F134" s="19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</row>
    <row r="135" spans="1:74" s="17" customFormat="1">
      <c r="A135" s="1"/>
      <c r="B135" s="2"/>
      <c r="C135" s="19"/>
      <c r="D135" s="19"/>
      <c r="E135" s="19"/>
      <c r="F135" s="19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</row>
    <row r="136" spans="1:74" s="17" customFormat="1">
      <c r="A136" s="1"/>
      <c r="B136" s="2"/>
      <c r="C136" s="19"/>
      <c r="D136" s="19"/>
      <c r="E136" s="19"/>
      <c r="F136" s="19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</row>
    <row r="137" spans="1:74" s="17" customFormat="1">
      <c r="A137" s="1"/>
      <c r="B137" s="2"/>
      <c r="C137" s="19"/>
      <c r="D137" s="19"/>
      <c r="E137" s="19"/>
      <c r="F137" s="19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</row>
    <row r="138" spans="1:74" s="17" customFormat="1">
      <c r="A138" s="1"/>
      <c r="B138" s="2"/>
      <c r="C138" s="19"/>
      <c r="D138" s="19"/>
      <c r="E138" s="19"/>
      <c r="F138" s="19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</row>
    <row r="139" spans="1:74" s="17" customFormat="1">
      <c r="A139" s="1"/>
      <c r="B139" s="2"/>
      <c r="C139" s="19"/>
      <c r="D139" s="19"/>
      <c r="E139" s="19"/>
      <c r="F139" s="19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</row>
    <row r="140" spans="1:74" s="17" customFormat="1">
      <c r="A140" s="1"/>
      <c r="B140" s="2"/>
      <c r="C140" s="19"/>
      <c r="D140" s="19"/>
      <c r="E140" s="19"/>
      <c r="F140" s="19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</row>
    <row r="141" spans="1:74" s="17" customFormat="1">
      <c r="A141" s="1"/>
      <c r="B141" s="2"/>
      <c r="C141" s="19"/>
      <c r="D141" s="19"/>
      <c r="E141" s="19"/>
      <c r="F141" s="19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</row>
    <row r="142" spans="1:74" s="17" customFormat="1">
      <c r="A142" s="1"/>
      <c r="B142" s="2"/>
      <c r="C142" s="19"/>
      <c r="D142" s="19"/>
      <c r="E142" s="19"/>
      <c r="F142" s="19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</row>
    <row r="143" spans="1:74" s="17" customFormat="1">
      <c r="A143" s="1"/>
      <c r="B143" s="2"/>
      <c r="C143" s="19"/>
      <c r="D143" s="19"/>
      <c r="E143" s="19"/>
      <c r="F143" s="19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</row>
    <row r="144" spans="1:74" s="17" customFormat="1">
      <c r="A144" s="1"/>
      <c r="B144" s="2"/>
      <c r="C144" s="19"/>
      <c r="D144" s="19"/>
      <c r="E144" s="19"/>
      <c r="F144" s="19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</row>
    <row r="145" spans="1:74" s="17" customFormat="1">
      <c r="A145" s="1"/>
      <c r="B145" s="2"/>
      <c r="C145" s="19"/>
      <c r="D145" s="19"/>
      <c r="E145" s="19"/>
      <c r="F145" s="19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</row>
    <row r="146" spans="1:74" s="17" customFormat="1">
      <c r="A146" s="1"/>
      <c r="B146" s="2"/>
      <c r="C146" s="19"/>
      <c r="D146" s="19"/>
      <c r="E146" s="19"/>
      <c r="F146" s="19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</row>
    <row r="147" spans="1:74" s="17" customFormat="1">
      <c r="A147" s="1"/>
      <c r="B147" s="2"/>
      <c r="C147" s="19"/>
      <c r="D147" s="19"/>
      <c r="E147" s="19"/>
      <c r="F147" s="19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</row>
    <row r="148" spans="1:74" s="17" customFormat="1">
      <c r="A148" s="1"/>
      <c r="B148" s="2"/>
      <c r="C148" s="19"/>
      <c r="D148" s="19"/>
      <c r="E148" s="19"/>
      <c r="F148" s="19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</row>
    <row r="149" spans="1:74" s="17" customFormat="1">
      <c r="A149" s="1"/>
      <c r="B149" s="2"/>
      <c r="C149" s="19"/>
      <c r="D149" s="19"/>
      <c r="E149" s="19"/>
      <c r="F149" s="19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</row>
    <row r="150" spans="1:74" s="17" customFormat="1">
      <c r="A150" s="1"/>
      <c r="B150" s="2"/>
      <c r="C150" s="19"/>
      <c r="D150" s="19"/>
      <c r="E150" s="19"/>
      <c r="F150" s="19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</row>
    <row r="151" spans="1:74" s="17" customFormat="1">
      <c r="A151" s="1"/>
      <c r="B151" s="2"/>
      <c r="C151" s="19"/>
      <c r="D151" s="19"/>
      <c r="E151" s="19"/>
      <c r="F151" s="19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</row>
    <row r="152" spans="1:74" s="17" customFormat="1">
      <c r="A152" s="1"/>
      <c r="B152" s="2"/>
      <c r="C152" s="19"/>
      <c r="D152" s="19"/>
      <c r="E152" s="19"/>
      <c r="F152" s="19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</row>
    <row r="153" spans="1:74" s="17" customFormat="1">
      <c r="A153" s="1"/>
      <c r="B153" s="2"/>
      <c r="C153" s="19"/>
      <c r="D153" s="19"/>
      <c r="E153" s="19"/>
      <c r="F153" s="19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</row>
    <row r="154" spans="1:74" s="17" customFormat="1">
      <c r="A154" s="1"/>
      <c r="B154" s="2"/>
      <c r="C154" s="19"/>
      <c r="D154" s="19"/>
      <c r="E154" s="19"/>
      <c r="F154" s="19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</row>
    <row r="155" spans="1:74" s="17" customFormat="1">
      <c r="A155" s="1"/>
      <c r="B155" s="2"/>
      <c r="C155" s="19"/>
      <c r="D155" s="19"/>
      <c r="E155" s="19"/>
      <c r="F155" s="19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</row>
    <row r="156" spans="1:74" s="17" customFormat="1">
      <c r="A156" s="1"/>
      <c r="B156" s="2"/>
      <c r="C156" s="19"/>
      <c r="D156" s="19"/>
      <c r="E156" s="19"/>
      <c r="F156" s="19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</row>
    <row r="157" spans="1:74" s="17" customFormat="1">
      <c r="A157" s="1"/>
      <c r="B157" s="2"/>
      <c r="C157" s="19"/>
      <c r="D157" s="19"/>
      <c r="E157" s="19"/>
      <c r="F157" s="19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</row>
    <row r="158" spans="1:74" s="17" customFormat="1">
      <c r="A158" s="1"/>
      <c r="B158" s="2"/>
      <c r="C158" s="19"/>
      <c r="D158" s="19"/>
      <c r="E158" s="19"/>
      <c r="F158" s="19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</row>
    <row r="159" spans="1:74" s="17" customFormat="1">
      <c r="A159" s="1"/>
      <c r="B159" s="2"/>
      <c r="C159" s="19"/>
      <c r="D159" s="19"/>
      <c r="E159" s="19"/>
      <c r="F159" s="19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</row>
    <row r="160" spans="1:74" s="17" customFormat="1">
      <c r="A160" s="1"/>
      <c r="B160" s="2"/>
      <c r="C160" s="19"/>
      <c r="D160" s="19"/>
      <c r="E160" s="19"/>
      <c r="F160" s="19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</row>
    <row r="161" spans="1:74" s="17" customFormat="1">
      <c r="A161" s="1"/>
      <c r="B161" s="2"/>
      <c r="C161" s="19"/>
      <c r="D161" s="19"/>
      <c r="E161" s="19"/>
      <c r="F161" s="19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</row>
    <row r="162" spans="1:74" s="17" customFormat="1">
      <c r="A162" s="1"/>
      <c r="B162" s="2"/>
      <c r="C162" s="19"/>
      <c r="D162" s="19"/>
      <c r="E162" s="19"/>
      <c r="F162" s="19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</row>
    <row r="163" spans="1:74" s="17" customFormat="1">
      <c r="A163" s="1"/>
      <c r="B163" s="2"/>
      <c r="C163" s="19"/>
      <c r="D163" s="19"/>
      <c r="E163" s="19"/>
      <c r="F163" s="19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</row>
    <row r="164" spans="1:74" s="17" customFormat="1">
      <c r="A164" s="1"/>
      <c r="B164" s="2"/>
      <c r="C164" s="19"/>
      <c r="D164" s="19"/>
      <c r="E164" s="19"/>
      <c r="F164" s="19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</row>
    <row r="165" spans="1:74" s="17" customFormat="1">
      <c r="A165" s="1"/>
      <c r="B165" s="2"/>
      <c r="C165" s="19"/>
      <c r="D165" s="19"/>
      <c r="E165" s="19"/>
      <c r="F165" s="19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</row>
    <row r="166" spans="1:74" s="17" customFormat="1">
      <c r="A166" s="1"/>
      <c r="B166" s="2"/>
      <c r="C166" s="19"/>
      <c r="D166" s="19"/>
      <c r="E166" s="19"/>
      <c r="F166" s="19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</row>
    <row r="167" spans="1:74" s="17" customFormat="1">
      <c r="A167" s="1"/>
      <c r="B167" s="2"/>
      <c r="C167" s="19"/>
      <c r="D167" s="19"/>
      <c r="E167" s="19"/>
      <c r="F167" s="19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</row>
    <row r="168" spans="1:74" s="17" customFormat="1">
      <c r="A168" s="1"/>
      <c r="B168" s="2"/>
      <c r="C168" s="19"/>
      <c r="D168" s="19"/>
      <c r="E168" s="19"/>
      <c r="F168" s="19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</row>
    <row r="169" spans="1:74" s="17" customFormat="1">
      <c r="A169" s="1"/>
      <c r="B169" s="2"/>
      <c r="C169" s="19"/>
      <c r="D169" s="19"/>
      <c r="E169" s="19"/>
      <c r="F169" s="19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</row>
    <row r="170" spans="1:74" s="17" customFormat="1">
      <c r="A170" s="1"/>
      <c r="B170" s="2"/>
      <c r="C170" s="19"/>
      <c r="D170" s="19"/>
      <c r="E170" s="19"/>
      <c r="F170" s="19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</row>
    <row r="171" spans="1:74" s="17" customFormat="1">
      <c r="A171" s="1"/>
      <c r="B171" s="2"/>
      <c r="C171" s="19"/>
      <c r="D171" s="19"/>
      <c r="E171" s="19"/>
      <c r="F171" s="19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</row>
    <row r="172" spans="1:74" s="17" customFormat="1">
      <c r="A172" s="1"/>
      <c r="B172" s="2"/>
      <c r="C172" s="19"/>
      <c r="D172" s="19"/>
      <c r="E172" s="19"/>
      <c r="F172" s="19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</row>
    <row r="173" spans="1:74" s="17" customFormat="1">
      <c r="A173" s="1"/>
      <c r="B173" s="2"/>
      <c r="C173" s="19"/>
      <c r="D173" s="19"/>
      <c r="E173" s="19"/>
      <c r="F173" s="19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</row>
    <row r="174" spans="1:74" s="17" customFormat="1">
      <c r="A174" s="1"/>
      <c r="B174" s="2"/>
      <c r="C174" s="19"/>
      <c r="D174" s="19"/>
      <c r="E174" s="19"/>
      <c r="F174" s="19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</row>
    <row r="175" spans="1:74" s="17" customFormat="1">
      <c r="A175" s="1"/>
      <c r="B175" s="2"/>
      <c r="C175" s="19"/>
      <c r="D175" s="19"/>
      <c r="E175" s="19"/>
      <c r="F175" s="19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</row>
    <row r="176" spans="1:74" s="17" customFormat="1">
      <c r="A176" s="1"/>
      <c r="B176" s="2"/>
      <c r="C176" s="19"/>
      <c r="D176" s="19"/>
      <c r="E176" s="19"/>
      <c r="F176" s="19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</row>
    <row r="177" spans="1:74" s="17" customFormat="1">
      <c r="A177" s="1"/>
      <c r="B177" s="2"/>
      <c r="C177" s="19"/>
      <c r="D177" s="19"/>
      <c r="E177" s="19"/>
      <c r="F177" s="19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</row>
    <row r="178" spans="1:74" s="17" customFormat="1">
      <c r="A178" s="1"/>
      <c r="B178" s="2"/>
      <c r="C178" s="19"/>
      <c r="D178" s="19"/>
      <c r="E178" s="19"/>
      <c r="F178" s="19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</row>
    <row r="179" spans="1:74" s="17" customFormat="1">
      <c r="A179" s="1"/>
      <c r="B179" s="2"/>
      <c r="C179" s="19"/>
      <c r="D179" s="19"/>
      <c r="E179" s="19"/>
      <c r="F179" s="19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</row>
    <row r="180" spans="1:74" s="17" customFormat="1">
      <c r="A180" s="1"/>
      <c r="B180" s="2"/>
      <c r="C180" s="19"/>
      <c r="D180" s="19"/>
      <c r="E180" s="19"/>
      <c r="F180" s="19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</row>
    <row r="181" spans="1:74" s="17" customFormat="1">
      <c r="A181" s="1"/>
      <c r="B181" s="2"/>
      <c r="C181" s="19"/>
      <c r="D181" s="19"/>
      <c r="E181" s="19"/>
      <c r="F181" s="19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</row>
    <row r="182" spans="1:74" s="17" customFormat="1">
      <c r="A182" s="1"/>
      <c r="B182" s="2"/>
      <c r="C182" s="19"/>
      <c r="D182" s="19"/>
      <c r="E182" s="19"/>
      <c r="F182" s="19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</row>
    <row r="183" spans="1:74" s="17" customFormat="1">
      <c r="A183" s="1"/>
      <c r="B183" s="2"/>
      <c r="C183" s="19"/>
      <c r="D183" s="19"/>
      <c r="E183" s="19"/>
      <c r="F183" s="19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</row>
    <row r="184" spans="1:74" s="17" customFormat="1">
      <c r="A184" s="1"/>
      <c r="B184" s="2"/>
      <c r="C184" s="19"/>
      <c r="D184" s="19"/>
      <c r="E184" s="19"/>
      <c r="F184" s="19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</row>
    <row r="185" spans="1:74" s="17" customFormat="1">
      <c r="A185" s="1"/>
      <c r="B185" s="2"/>
      <c r="C185" s="19"/>
      <c r="D185" s="19"/>
      <c r="E185" s="19"/>
      <c r="F185" s="19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</row>
    <row r="186" spans="1:74" s="17" customFormat="1">
      <c r="A186" s="1"/>
      <c r="B186" s="2"/>
      <c r="C186" s="19"/>
      <c r="D186" s="19"/>
      <c r="E186" s="19"/>
      <c r="F186" s="19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</row>
    <row r="187" spans="1:74" s="17" customFormat="1">
      <c r="A187" s="1"/>
      <c r="B187" s="2"/>
      <c r="C187" s="19"/>
      <c r="D187" s="19"/>
      <c r="E187" s="19"/>
      <c r="F187" s="19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</row>
    <row r="188" spans="1:74" s="17" customFormat="1">
      <c r="A188" s="1"/>
      <c r="B188" s="2"/>
      <c r="C188" s="19"/>
      <c r="D188" s="19"/>
      <c r="E188" s="19"/>
      <c r="F188" s="19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</row>
    <row r="189" spans="1:74" s="17" customFormat="1">
      <c r="A189" s="1"/>
      <c r="B189" s="2"/>
      <c r="C189" s="19"/>
      <c r="D189" s="19"/>
      <c r="E189" s="19"/>
      <c r="F189" s="19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</row>
    <row r="190" spans="1:74" s="17" customFormat="1">
      <c r="A190" s="1"/>
      <c r="B190" s="2"/>
      <c r="C190" s="19"/>
      <c r="D190" s="19"/>
      <c r="E190" s="19"/>
      <c r="F190" s="19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</row>
    <row r="191" spans="1:74" s="17" customFormat="1">
      <c r="A191" s="1"/>
      <c r="B191" s="2"/>
      <c r="C191" s="19"/>
      <c r="D191" s="19"/>
      <c r="E191" s="19"/>
      <c r="F191" s="19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</row>
    <row r="192" spans="1:74" s="17" customFormat="1">
      <c r="A192" s="1"/>
      <c r="B192" s="2"/>
      <c r="C192" s="19"/>
      <c r="D192" s="19"/>
      <c r="E192" s="19"/>
      <c r="F192" s="19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</row>
    <row r="193" spans="1:74" s="17" customFormat="1">
      <c r="A193" s="1"/>
      <c r="B193" s="2"/>
      <c r="C193" s="19"/>
      <c r="D193" s="19"/>
      <c r="E193" s="19"/>
      <c r="F193" s="19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</row>
    <row r="194" spans="1:74" s="17" customFormat="1">
      <c r="A194" s="1"/>
      <c r="B194" s="2"/>
      <c r="C194" s="19"/>
      <c r="D194" s="19"/>
      <c r="E194" s="19"/>
      <c r="F194" s="19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</row>
    <row r="195" spans="1:74" s="17" customFormat="1">
      <c r="A195" s="1"/>
      <c r="B195" s="2"/>
      <c r="C195" s="19"/>
      <c r="D195" s="19"/>
      <c r="E195" s="19"/>
      <c r="F195" s="19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</row>
    <row r="196" spans="1:74" s="17" customFormat="1">
      <c r="A196" s="1"/>
      <c r="B196" s="2"/>
      <c r="C196" s="19"/>
      <c r="D196" s="19"/>
      <c r="E196" s="19"/>
      <c r="F196" s="19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</row>
    <row r="197" spans="1:74" s="17" customFormat="1">
      <c r="A197" s="1"/>
      <c r="B197" s="2"/>
      <c r="C197" s="19"/>
      <c r="D197" s="19"/>
      <c r="E197" s="19"/>
      <c r="F197" s="19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</row>
    <row r="198" spans="1:74" s="17" customFormat="1">
      <c r="A198" s="1"/>
      <c r="B198" s="2"/>
      <c r="C198" s="19"/>
      <c r="D198" s="19"/>
      <c r="E198" s="19"/>
      <c r="F198" s="19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</row>
    <row r="199" spans="1:74" s="17" customFormat="1">
      <c r="A199" s="1"/>
      <c r="B199" s="2"/>
      <c r="C199" s="19"/>
      <c r="D199" s="19"/>
      <c r="E199" s="19"/>
      <c r="F199" s="19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</row>
    <row r="200" spans="1:74" s="17" customFormat="1">
      <c r="A200" s="1"/>
      <c r="B200" s="2"/>
      <c r="C200" s="19"/>
      <c r="D200" s="19"/>
      <c r="E200" s="19"/>
      <c r="F200" s="19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</row>
    <row r="201" spans="1:74" s="17" customFormat="1">
      <c r="A201" s="1"/>
      <c r="B201" s="2"/>
      <c r="C201" s="19"/>
      <c r="D201" s="19"/>
      <c r="E201" s="19"/>
      <c r="F201" s="19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</row>
    <row r="202" spans="1:74" s="17" customFormat="1">
      <c r="A202" s="1"/>
      <c r="B202" s="2"/>
      <c r="C202" s="19"/>
      <c r="D202" s="19"/>
      <c r="E202" s="19"/>
      <c r="F202" s="19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</row>
    <row r="203" spans="1:74" s="17" customFormat="1">
      <c r="A203" s="1"/>
      <c r="B203" s="2"/>
      <c r="C203" s="19"/>
      <c r="D203" s="19"/>
      <c r="E203" s="19"/>
      <c r="F203" s="19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</row>
    <row r="204" spans="1:74" s="17" customFormat="1">
      <c r="A204" s="1"/>
      <c r="B204" s="2"/>
      <c r="C204" s="19"/>
      <c r="D204" s="19"/>
      <c r="E204" s="19"/>
      <c r="F204" s="19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</row>
    <row r="205" spans="1:74" s="17" customFormat="1">
      <c r="A205" s="1"/>
      <c r="B205" s="2"/>
      <c r="C205" s="19"/>
      <c r="D205" s="19"/>
      <c r="E205" s="19"/>
      <c r="F205" s="19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</row>
    <row r="206" spans="1:74" s="17" customFormat="1">
      <c r="A206" s="1"/>
      <c r="B206" s="2"/>
      <c r="C206" s="19"/>
      <c r="D206" s="19"/>
      <c r="E206" s="19"/>
      <c r="F206" s="19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</row>
    <row r="207" spans="1:74" s="17" customFormat="1">
      <c r="A207" s="1"/>
      <c r="B207" s="2"/>
      <c r="C207" s="19"/>
      <c r="D207" s="19"/>
      <c r="E207" s="19"/>
      <c r="F207" s="19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</row>
    <row r="208" spans="1:74" s="17" customFormat="1">
      <c r="A208" s="1"/>
      <c r="B208" s="2"/>
      <c r="C208" s="19"/>
      <c r="D208" s="19"/>
      <c r="E208" s="19"/>
      <c r="F208" s="19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</row>
    <row r="209" spans="1:74" s="17" customFormat="1">
      <c r="A209" s="1"/>
      <c r="B209" s="2"/>
      <c r="C209" s="19"/>
      <c r="D209" s="19"/>
      <c r="E209" s="19"/>
      <c r="F209" s="19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</row>
    <row r="210" spans="1:74" s="17" customFormat="1">
      <c r="A210" s="1"/>
      <c r="B210" s="2"/>
      <c r="C210" s="19"/>
      <c r="D210" s="19"/>
      <c r="E210" s="19"/>
      <c r="F210" s="19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</row>
    <row r="211" spans="1:74" s="17" customFormat="1">
      <c r="A211" s="1"/>
      <c r="B211" s="2"/>
      <c r="C211" s="19"/>
      <c r="D211" s="19"/>
      <c r="E211" s="19"/>
      <c r="F211" s="19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</row>
    <row r="212" spans="1:74" s="17" customFormat="1">
      <c r="A212" s="1"/>
      <c r="B212" s="2"/>
      <c r="C212" s="19"/>
      <c r="D212" s="19"/>
      <c r="E212" s="19"/>
      <c r="F212" s="19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</row>
    <row r="213" spans="1:74" s="17" customFormat="1">
      <c r="A213" s="1"/>
      <c r="B213" s="2"/>
      <c r="C213" s="19"/>
      <c r="D213" s="19"/>
      <c r="E213" s="19"/>
      <c r="F213" s="19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</row>
    <row r="214" spans="1:74" s="17" customFormat="1">
      <c r="A214" s="1"/>
      <c r="B214" s="2"/>
      <c r="C214" s="19"/>
      <c r="D214" s="19"/>
      <c r="E214" s="19"/>
      <c r="F214" s="19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</row>
    <row r="215" spans="1:74" s="17" customFormat="1">
      <c r="A215" s="1"/>
      <c r="B215" s="2"/>
      <c r="C215" s="19"/>
      <c r="D215" s="19"/>
      <c r="E215" s="19"/>
      <c r="F215" s="19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</row>
    <row r="216" spans="1:74" s="17" customFormat="1">
      <c r="A216" s="1"/>
      <c r="B216" s="2"/>
      <c r="C216" s="19"/>
      <c r="D216" s="19"/>
      <c r="E216" s="19"/>
      <c r="F216" s="19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</row>
    <row r="217" spans="1:74" s="17" customFormat="1">
      <c r="A217" s="1"/>
      <c r="B217" s="2"/>
      <c r="C217" s="19"/>
      <c r="D217" s="19"/>
      <c r="E217" s="19"/>
      <c r="F217" s="19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</row>
    <row r="218" spans="1:74" s="17" customFormat="1">
      <c r="A218" s="1"/>
      <c r="B218" s="2"/>
      <c r="C218" s="19"/>
      <c r="D218" s="19"/>
      <c r="E218" s="19"/>
      <c r="F218" s="19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</row>
    <row r="219" spans="1:74" s="17" customFormat="1">
      <c r="A219" s="1"/>
      <c r="B219" s="2"/>
      <c r="C219" s="19"/>
      <c r="D219" s="19"/>
      <c r="E219" s="19"/>
      <c r="F219" s="19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</row>
    <row r="220" spans="1:74" s="17" customFormat="1">
      <c r="A220" s="1"/>
      <c r="B220" s="2"/>
      <c r="C220" s="19"/>
      <c r="D220" s="19"/>
      <c r="E220" s="19"/>
      <c r="F220" s="19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</row>
    <row r="221" spans="1:74" s="17" customFormat="1">
      <c r="A221" s="1"/>
      <c r="B221" s="2"/>
      <c r="C221" s="19"/>
      <c r="D221" s="19"/>
      <c r="E221" s="19"/>
      <c r="F221" s="19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</row>
    <row r="222" spans="1:74" s="17" customFormat="1">
      <c r="A222" s="1"/>
      <c r="B222" s="2"/>
      <c r="C222" s="19"/>
      <c r="D222" s="19"/>
      <c r="E222" s="19"/>
      <c r="F222" s="19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</row>
    <row r="223" spans="1:74" s="17" customFormat="1">
      <c r="A223" s="1"/>
      <c r="B223" s="2"/>
      <c r="C223" s="19"/>
      <c r="D223" s="19"/>
      <c r="E223" s="19"/>
      <c r="F223" s="19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</row>
    <row r="224" spans="1:74" s="17" customFormat="1">
      <c r="A224" s="1"/>
      <c r="B224" s="2"/>
      <c r="C224" s="19"/>
      <c r="D224" s="19"/>
      <c r="E224" s="19"/>
      <c r="F224" s="19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</row>
    <row r="225" spans="1:74" s="17" customFormat="1">
      <c r="A225" s="1"/>
      <c r="B225" s="2"/>
      <c r="C225" s="19"/>
      <c r="D225" s="19"/>
      <c r="E225" s="19"/>
      <c r="F225" s="19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</row>
    <row r="226" spans="1:74" s="17" customFormat="1">
      <c r="A226" s="1"/>
      <c r="B226" s="2"/>
      <c r="C226" s="19"/>
      <c r="D226" s="19"/>
      <c r="E226" s="19"/>
      <c r="F226" s="19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</row>
    <row r="227" spans="1:74" s="17" customFormat="1">
      <c r="A227" s="1"/>
      <c r="B227" s="2"/>
      <c r="C227" s="19"/>
      <c r="D227" s="19"/>
      <c r="E227" s="19"/>
      <c r="F227" s="19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</row>
    <row r="228" spans="1:74" s="17" customFormat="1">
      <c r="A228" s="1"/>
      <c r="B228" s="2"/>
      <c r="C228" s="19"/>
      <c r="D228" s="19"/>
      <c r="E228" s="19"/>
      <c r="F228" s="19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</row>
    <row r="229" spans="1:74" s="17" customFormat="1">
      <c r="A229" s="1"/>
      <c r="B229" s="2"/>
      <c r="C229" s="19"/>
      <c r="D229" s="19"/>
      <c r="E229" s="19"/>
      <c r="F229" s="19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</row>
    <row r="230" spans="1:74" s="17" customFormat="1">
      <c r="A230" s="1"/>
      <c r="B230" s="2"/>
      <c r="C230" s="19"/>
      <c r="D230" s="19"/>
      <c r="E230" s="19"/>
      <c r="F230" s="19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</row>
    <row r="231" spans="1:74" s="17" customFormat="1">
      <c r="A231" s="1"/>
      <c r="B231" s="2"/>
      <c r="C231" s="19"/>
      <c r="D231" s="19"/>
      <c r="E231" s="19"/>
      <c r="F231" s="19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</row>
    <row r="232" spans="1:74" s="17" customFormat="1">
      <c r="A232" s="1"/>
      <c r="B232" s="2"/>
      <c r="C232" s="19"/>
      <c r="D232" s="19"/>
      <c r="E232" s="19"/>
      <c r="F232" s="19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</row>
    <row r="233" spans="1:74" s="17" customFormat="1">
      <c r="A233" s="1"/>
      <c r="B233" s="2"/>
      <c r="C233" s="19"/>
      <c r="D233" s="19"/>
      <c r="E233" s="19"/>
      <c r="F233" s="19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</row>
    <row r="234" spans="1:74" s="17" customFormat="1">
      <c r="A234" s="1"/>
      <c r="B234" s="2"/>
      <c r="C234" s="19"/>
      <c r="D234" s="19"/>
      <c r="E234" s="19"/>
      <c r="F234" s="19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</row>
    <row r="235" spans="1:74" s="17" customFormat="1">
      <c r="A235" s="1"/>
      <c r="B235" s="2"/>
      <c r="C235" s="19"/>
      <c r="D235" s="19"/>
      <c r="E235" s="19"/>
      <c r="F235" s="19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</row>
    <row r="236" spans="1:74" s="17" customFormat="1">
      <c r="A236" s="1"/>
      <c r="B236" s="2"/>
      <c r="C236" s="19"/>
      <c r="D236" s="19"/>
      <c r="E236" s="19"/>
      <c r="F236" s="19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</row>
    <row r="237" spans="1:74" s="17" customFormat="1">
      <c r="A237" s="1"/>
      <c r="B237" s="2"/>
      <c r="C237" s="19"/>
      <c r="D237" s="19"/>
      <c r="E237" s="19"/>
      <c r="F237" s="19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</row>
    <row r="238" spans="1:74" s="17" customFormat="1">
      <c r="A238" s="1"/>
      <c r="B238" s="2"/>
      <c r="C238" s="19"/>
      <c r="D238" s="19"/>
      <c r="E238" s="19"/>
      <c r="F238" s="19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</row>
    <row r="239" spans="1:74" s="17" customFormat="1">
      <c r="A239" s="1"/>
      <c r="B239" s="2"/>
      <c r="C239" s="19"/>
      <c r="D239" s="19"/>
      <c r="E239" s="19"/>
      <c r="F239" s="19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</row>
    <row r="240" spans="1:74" s="17" customFormat="1">
      <c r="A240" s="1"/>
      <c r="B240" s="2"/>
      <c r="C240" s="19"/>
      <c r="D240" s="19"/>
      <c r="E240" s="19"/>
      <c r="F240" s="19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</row>
    <row r="241" spans="1:74" s="17" customFormat="1">
      <c r="A241" s="1"/>
      <c r="B241" s="2"/>
      <c r="C241" s="19"/>
      <c r="D241" s="19"/>
      <c r="E241" s="19"/>
      <c r="F241" s="19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</row>
    <row r="242" spans="1:74" s="17" customFormat="1">
      <c r="A242" s="1"/>
      <c r="B242" s="2"/>
      <c r="C242" s="19"/>
      <c r="D242" s="19"/>
      <c r="E242" s="19"/>
      <c r="F242" s="19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</row>
    <row r="243" spans="1:74" s="17" customFormat="1">
      <c r="A243" s="1"/>
      <c r="B243" s="2"/>
      <c r="C243" s="19"/>
      <c r="D243" s="19"/>
      <c r="E243" s="19"/>
      <c r="F243" s="19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</row>
    <row r="244" spans="1:74" s="17" customFormat="1">
      <c r="A244" s="1"/>
      <c r="B244" s="2"/>
      <c r="C244" s="19"/>
      <c r="D244" s="19"/>
      <c r="E244" s="19"/>
      <c r="F244" s="19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</row>
    <row r="245" spans="1:74" s="17" customFormat="1">
      <c r="A245" s="1"/>
      <c r="B245" s="2"/>
      <c r="C245" s="19"/>
      <c r="D245" s="19"/>
      <c r="E245" s="19"/>
      <c r="F245" s="19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</row>
    <row r="246" spans="1:74" s="17" customFormat="1">
      <c r="A246" s="1"/>
      <c r="B246" s="2"/>
      <c r="C246" s="19"/>
      <c r="D246" s="19"/>
      <c r="E246" s="19"/>
      <c r="F246" s="19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</row>
    <row r="247" spans="1:74" s="17" customFormat="1">
      <c r="A247" s="1"/>
      <c r="B247" s="2"/>
      <c r="C247" s="19"/>
      <c r="D247" s="19"/>
      <c r="E247" s="19"/>
      <c r="F247" s="19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</row>
    <row r="248" spans="1:74" s="17" customFormat="1">
      <c r="A248" s="1"/>
      <c r="B248" s="2"/>
      <c r="C248" s="19"/>
      <c r="D248" s="19"/>
      <c r="E248" s="19"/>
      <c r="F248" s="19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</row>
    <row r="249" spans="1:74" s="17" customFormat="1">
      <c r="A249" s="1"/>
      <c r="B249" s="2"/>
      <c r="C249" s="19"/>
      <c r="D249" s="19"/>
      <c r="E249" s="19"/>
      <c r="F249" s="19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</row>
    <row r="250" spans="1:74" s="17" customFormat="1">
      <c r="A250" s="1"/>
      <c r="B250" s="2"/>
      <c r="C250" s="19"/>
      <c r="D250" s="19"/>
      <c r="E250" s="19"/>
      <c r="F250" s="19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</row>
    <row r="251" spans="1:74" s="17" customFormat="1">
      <c r="A251" s="1"/>
      <c r="B251" s="2"/>
      <c r="C251" s="19"/>
      <c r="D251" s="19"/>
      <c r="E251" s="19"/>
      <c r="F251" s="19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</row>
    <row r="252" spans="1:74" s="17" customFormat="1">
      <c r="A252" s="1"/>
      <c r="B252" s="2"/>
      <c r="C252" s="19"/>
      <c r="D252" s="19"/>
      <c r="E252" s="19"/>
      <c r="F252" s="19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</row>
    <row r="253" spans="1:74" s="17" customFormat="1">
      <c r="A253" s="1"/>
      <c r="B253" s="2"/>
      <c r="C253" s="19"/>
      <c r="D253" s="19"/>
      <c r="E253" s="19"/>
      <c r="F253" s="19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</row>
    <row r="254" spans="1:74" s="17" customFormat="1">
      <c r="A254" s="1"/>
      <c r="B254" s="2"/>
      <c r="C254" s="19"/>
      <c r="D254" s="19"/>
      <c r="E254" s="19"/>
      <c r="F254" s="19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</row>
    <row r="255" spans="1:74" s="17" customFormat="1">
      <c r="A255" s="1"/>
      <c r="B255" s="2"/>
      <c r="C255" s="19"/>
      <c r="D255" s="19"/>
      <c r="E255" s="19"/>
      <c r="F255" s="19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</row>
    <row r="256" spans="1:74" s="17" customFormat="1">
      <c r="A256" s="1"/>
      <c r="B256" s="2"/>
      <c r="C256" s="19"/>
      <c r="D256" s="19"/>
      <c r="E256" s="19"/>
      <c r="F256" s="19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</row>
    <row r="257" spans="1:74" s="17" customFormat="1">
      <c r="A257" s="1"/>
      <c r="B257" s="2"/>
      <c r="C257" s="19"/>
      <c r="D257" s="19"/>
      <c r="E257" s="19"/>
      <c r="F257" s="19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</row>
    <row r="258" spans="1:74" s="17" customFormat="1">
      <c r="A258" s="1"/>
      <c r="B258" s="2"/>
      <c r="C258" s="19"/>
      <c r="D258" s="19"/>
      <c r="E258" s="19"/>
      <c r="F258" s="19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</row>
    <row r="259" spans="1:74" s="17" customFormat="1">
      <c r="A259" s="1"/>
      <c r="B259" s="2"/>
      <c r="C259" s="19"/>
      <c r="D259" s="19"/>
      <c r="E259" s="19"/>
      <c r="F259" s="19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</row>
    <row r="260" spans="1:74" s="17" customFormat="1">
      <c r="A260" s="1"/>
      <c r="B260" s="2"/>
      <c r="C260" s="19"/>
      <c r="D260" s="19"/>
      <c r="E260" s="19"/>
      <c r="F260" s="19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</row>
    <row r="261" spans="1:74" s="17" customFormat="1">
      <c r="A261" s="1"/>
      <c r="B261" s="2"/>
      <c r="C261" s="19"/>
      <c r="D261" s="19"/>
      <c r="E261" s="19"/>
      <c r="F261" s="19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</row>
    <row r="262" spans="1:74" s="17" customFormat="1">
      <c r="A262" s="1"/>
      <c r="B262" s="2"/>
      <c r="C262" s="19"/>
      <c r="D262" s="19"/>
      <c r="E262" s="19"/>
      <c r="F262" s="19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</row>
    <row r="263" spans="1:74" s="17" customFormat="1">
      <c r="A263" s="1"/>
      <c r="B263" s="2"/>
      <c r="C263" s="19"/>
      <c r="D263" s="19"/>
      <c r="E263" s="19"/>
      <c r="F263" s="19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</row>
    <row r="264" spans="1:74" s="17" customFormat="1">
      <c r="A264" s="1"/>
      <c r="B264" s="2"/>
      <c r="C264" s="19"/>
      <c r="D264" s="19"/>
      <c r="E264" s="19"/>
      <c r="F264" s="19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</row>
    <row r="265" spans="1:74" s="17" customFormat="1">
      <c r="A265" s="1"/>
      <c r="B265" s="2"/>
      <c r="C265" s="19"/>
      <c r="D265" s="19"/>
      <c r="E265" s="19"/>
      <c r="F265" s="19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</row>
    <row r="266" spans="1:74" s="17" customFormat="1">
      <c r="A266" s="1"/>
      <c r="B266" s="2"/>
      <c r="C266" s="19"/>
      <c r="D266" s="19"/>
      <c r="E266" s="19"/>
      <c r="F266" s="19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</row>
    <row r="267" spans="1:74" s="17" customFormat="1">
      <c r="A267" s="1"/>
      <c r="B267" s="2"/>
      <c r="C267" s="19"/>
      <c r="D267" s="19"/>
      <c r="E267" s="19"/>
      <c r="F267" s="19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</row>
    <row r="268" spans="1:74" s="17" customFormat="1">
      <c r="A268" s="1"/>
      <c r="B268" s="2"/>
      <c r="C268" s="19"/>
      <c r="D268" s="19"/>
      <c r="E268" s="19"/>
      <c r="F268" s="19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</row>
    <row r="269" spans="1:74" s="17" customFormat="1">
      <c r="A269" s="1"/>
      <c r="B269" s="2"/>
      <c r="C269" s="19"/>
      <c r="D269" s="19"/>
      <c r="E269" s="19"/>
      <c r="F269" s="19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</row>
    <row r="270" spans="1:74" s="17" customFormat="1">
      <c r="A270" s="1"/>
      <c r="B270" s="2"/>
      <c r="C270" s="19"/>
      <c r="D270" s="19"/>
      <c r="E270" s="19"/>
      <c r="F270" s="19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</row>
    <row r="271" spans="1:74" s="17" customFormat="1">
      <c r="A271" s="1"/>
      <c r="B271" s="2"/>
      <c r="C271" s="19"/>
      <c r="D271" s="19"/>
      <c r="E271" s="19"/>
      <c r="F271" s="19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</row>
    <row r="272" spans="1:74" s="17" customFormat="1">
      <c r="A272" s="1"/>
      <c r="B272" s="2"/>
      <c r="C272" s="19"/>
      <c r="D272" s="19"/>
      <c r="E272" s="19"/>
      <c r="F272" s="19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</row>
    <row r="273" spans="1:74" s="17" customFormat="1">
      <c r="A273" s="1"/>
      <c r="B273" s="2"/>
      <c r="C273" s="19"/>
      <c r="D273" s="19"/>
      <c r="E273" s="19"/>
      <c r="F273" s="19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</row>
    <row r="274" spans="1:74" s="17" customFormat="1">
      <c r="A274" s="1"/>
      <c r="B274" s="2"/>
      <c r="C274" s="19"/>
      <c r="D274" s="19"/>
      <c r="E274" s="19"/>
      <c r="F274" s="19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</row>
    <row r="275" spans="1:74" s="17" customFormat="1">
      <c r="A275" s="1"/>
      <c r="B275" s="2"/>
      <c r="C275" s="19"/>
      <c r="D275" s="19"/>
      <c r="E275" s="19"/>
      <c r="F275" s="19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</row>
    <row r="276" spans="1:74" s="17" customFormat="1">
      <c r="A276" s="1"/>
      <c r="B276" s="2"/>
      <c r="C276" s="19"/>
      <c r="D276" s="19"/>
      <c r="E276" s="19"/>
      <c r="F276" s="19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</row>
    <row r="277" spans="1:74" s="17" customFormat="1">
      <c r="A277" s="1"/>
      <c r="B277" s="2"/>
      <c r="C277" s="19"/>
      <c r="D277" s="19"/>
      <c r="E277" s="19"/>
      <c r="F277" s="19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</row>
    <row r="278" spans="1:74" s="17" customFormat="1">
      <c r="A278" s="1"/>
      <c r="B278" s="2"/>
      <c r="C278" s="19"/>
      <c r="D278" s="19"/>
      <c r="E278" s="19"/>
      <c r="F278" s="19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</row>
    <row r="279" spans="1:74" s="17" customFormat="1">
      <c r="A279" s="1"/>
      <c r="B279" s="2"/>
      <c r="C279" s="19"/>
      <c r="D279" s="19"/>
      <c r="E279" s="19"/>
      <c r="F279" s="19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</row>
    <row r="280" spans="1:74" s="17" customFormat="1">
      <c r="A280" s="1"/>
      <c r="B280" s="2"/>
      <c r="C280" s="19"/>
      <c r="D280" s="19"/>
      <c r="E280" s="19"/>
      <c r="F280" s="19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</row>
    <row r="281" spans="1:74" s="17" customFormat="1">
      <c r="A281" s="1"/>
      <c r="B281" s="2"/>
      <c r="C281" s="19"/>
      <c r="D281" s="19"/>
      <c r="E281" s="19"/>
      <c r="F281" s="19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</row>
    <row r="282" spans="1:74" s="17" customFormat="1">
      <c r="A282" s="1"/>
      <c r="B282" s="2"/>
      <c r="C282" s="19"/>
      <c r="D282" s="19"/>
      <c r="E282" s="19"/>
      <c r="F282" s="19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</row>
    <row r="283" spans="1:74" s="17" customFormat="1">
      <c r="A283" s="1"/>
      <c r="B283" s="2"/>
      <c r="C283" s="19"/>
      <c r="D283" s="19"/>
      <c r="E283" s="19"/>
      <c r="F283" s="19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</row>
    <row r="284" spans="1:74" s="17" customFormat="1">
      <c r="A284" s="1"/>
      <c r="B284" s="2"/>
      <c r="C284" s="19"/>
      <c r="D284" s="19"/>
      <c r="E284" s="19"/>
      <c r="F284" s="19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</row>
    <row r="285" spans="1:74" s="17" customFormat="1">
      <c r="A285" s="1"/>
      <c r="B285" s="2"/>
      <c r="C285" s="19"/>
      <c r="D285" s="19"/>
      <c r="E285" s="19"/>
      <c r="F285" s="19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</row>
    <row r="286" spans="1:74" s="17" customFormat="1">
      <c r="A286" s="1"/>
      <c r="B286" s="2"/>
      <c r="C286" s="19"/>
      <c r="D286" s="19"/>
      <c r="E286" s="19"/>
      <c r="F286" s="19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</row>
    <row r="287" spans="1:74" s="17" customFormat="1">
      <c r="A287" s="1"/>
      <c r="B287" s="2"/>
      <c r="C287" s="19"/>
      <c r="D287" s="19"/>
      <c r="E287" s="19"/>
      <c r="F287" s="19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</row>
    <row r="288" spans="1:74" s="17" customFormat="1">
      <c r="A288" s="1"/>
      <c r="B288" s="2"/>
      <c r="C288" s="19"/>
      <c r="D288" s="19"/>
      <c r="E288" s="19"/>
      <c r="F288" s="19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</row>
    <row r="289" spans="1:74" s="17" customFormat="1">
      <c r="A289" s="1"/>
      <c r="B289" s="2"/>
      <c r="C289" s="19"/>
      <c r="D289" s="19"/>
      <c r="E289" s="19"/>
      <c r="F289" s="19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</row>
    <row r="290" spans="1:74" s="17" customFormat="1">
      <c r="A290" s="1"/>
      <c r="B290" s="2"/>
      <c r="C290" s="19"/>
      <c r="D290" s="19"/>
      <c r="E290" s="19"/>
      <c r="F290" s="19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</row>
    <row r="291" spans="1:74" s="17" customFormat="1">
      <c r="A291" s="1"/>
      <c r="B291" s="2"/>
      <c r="C291" s="19"/>
      <c r="D291" s="19"/>
      <c r="E291" s="19"/>
      <c r="F291" s="19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</row>
    <row r="292" spans="1:74" s="17" customFormat="1">
      <c r="A292" s="1"/>
      <c r="B292" s="2"/>
      <c r="C292" s="19"/>
      <c r="D292" s="19"/>
      <c r="E292" s="19"/>
      <c r="F292" s="19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</row>
    <row r="293" spans="1:74" s="17" customFormat="1">
      <c r="A293" s="1"/>
      <c r="B293" s="2"/>
      <c r="C293" s="19"/>
      <c r="D293" s="19"/>
      <c r="E293" s="19"/>
      <c r="F293" s="19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</row>
    <row r="294" spans="1:74" s="17" customFormat="1">
      <c r="A294" s="1"/>
      <c r="B294" s="2"/>
      <c r="C294" s="19"/>
      <c r="D294" s="19"/>
      <c r="E294" s="19"/>
      <c r="F294" s="19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</row>
    <row r="295" spans="1:74" s="17" customFormat="1">
      <c r="A295" s="1"/>
      <c r="B295" s="2"/>
      <c r="C295" s="19"/>
      <c r="D295" s="19"/>
      <c r="E295" s="19"/>
      <c r="F295" s="19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</row>
    <row r="296" spans="1:74" s="17" customFormat="1">
      <c r="A296" s="1"/>
      <c r="B296" s="2"/>
      <c r="C296" s="19"/>
      <c r="D296" s="19"/>
      <c r="E296" s="19"/>
      <c r="F296" s="19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</row>
    <row r="297" spans="1:74" s="17" customFormat="1">
      <c r="A297" s="1"/>
      <c r="B297" s="2"/>
      <c r="C297" s="19"/>
      <c r="D297" s="19"/>
      <c r="E297" s="19"/>
      <c r="F297" s="19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</row>
    <row r="298" spans="1:74" s="17" customFormat="1">
      <c r="A298" s="1"/>
      <c r="B298" s="2"/>
      <c r="C298" s="19"/>
      <c r="D298" s="19"/>
      <c r="E298" s="19"/>
      <c r="F298" s="19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</row>
    <row r="299" spans="1:74" s="17" customFormat="1">
      <c r="A299" s="1"/>
      <c r="B299" s="2"/>
      <c r="C299" s="19"/>
      <c r="D299" s="19"/>
      <c r="E299" s="19"/>
      <c r="F299" s="19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</row>
    <row r="300" spans="1:74" s="17" customFormat="1">
      <c r="A300" s="1"/>
      <c r="B300" s="2"/>
      <c r="C300" s="19"/>
      <c r="D300" s="19"/>
      <c r="E300" s="19"/>
      <c r="F300" s="19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</row>
    <row r="301" spans="1:74" s="17" customFormat="1">
      <c r="A301" s="1"/>
      <c r="B301" s="2"/>
      <c r="C301" s="19"/>
      <c r="D301" s="19"/>
      <c r="E301" s="19"/>
      <c r="F301" s="19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</row>
    <row r="302" spans="1:74" s="17" customFormat="1">
      <c r="A302" s="1"/>
      <c r="B302" s="2"/>
      <c r="C302" s="19"/>
      <c r="D302" s="19"/>
      <c r="E302" s="19"/>
      <c r="F302" s="19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</row>
    <row r="303" spans="1:74" s="17" customFormat="1">
      <c r="A303" s="1"/>
      <c r="B303" s="2"/>
      <c r="C303" s="19"/>
      <c r="D303" s="19"/>
      <c r="E303" s="19"/>
      <c r="F303" s="19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</row>
    <row r="304" spans="1:74" s="17" customFormat="1">
      <c r="A304" s="1"/>
      <c r="B304" s="2"/>
      <c r="C304" s="19"/>
      <c r="D304" s="19"/>
      <c r="E304" s="19"/>
      <c r="F304" s="19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</row>
    <row r="305" spans="1:74" s="17" customFormat="1">
      <c r="A305" s="1"/>
      <c r="B305" s="2"/>
      <c r="C305" s="19"/>
      <c r="D305" s="19"/>
      <c r="E305" s="19"/>
      <c r="F305" s="19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</row>
    <row r="306" spans="1:74" s="17" customFormat="1">
      <c r="A306" s="1"/>
      <c r="B306" s="2"/>
      <c r="C306" s="19"/>
      <c r="D306" s="19"/>
      <c r="E306" s="19"/>
      <c r="F306" s="19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</row>
    <row r="307" spans="1:74" s="17" customFormat="1">
      <c r="A307" s="1"/>
      <c r="B307" s="2"/>
      <c r="C307" s="19"/>
      <c r="D307" s="19"/>
      <c r="E307" s="19"/>
      <c r="F307" s="19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</row>
    <row r="308" spans="1:74" s="17" customFormat="1">
      <c r="A308" s="1"/>
      <c r="B308" s="2"/>
      <c r="C308" s="19"/>
      <c r="D308" s="19"/>
      <c r="E308" s="19"/>
      <c r="F308" s="19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</row>
    <row r="309" spans="1:74" s="17" customFormat="1">
      <c r="A309" s="1"/>
      <c r="B309" s="2"/>
      <c r="C309" s="19"/>
      <c r="D309" s="19"/>
      <c r="E309" s="19"/>
      <c r="F309" s="19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</row>
    <row r="310" spans="1:74" s="17" customFormat="1">
      <c r="A310" s="1"/>
      <c r="B310" s="2"/>
      <c r="C310" s="19"/>
      <c r="D310" s="19"/>
      <c r="E310" s="19"/>
      <c r="F310" s="19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</row>
    <row r="311" spans="1:74" s="17" customFormat="1">
      <c r="A311" s="1"/>
      <c r="B311" s="2"/>
      <c r="C311" s="19"/>
      <c r="D311" s="19"/>
      <c r="E311" s="19"/>
      <c r="F311" s="19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</row>
    <row r="312" spans="1:74" s="17" customFormat="1">
      <c r="A312" s="1"/>
      <c r="B312" s="2"/>
      <c r="C312" s="19"/>
      <c r="D312" s="19"/>
      <c r="E312" s="19"/>
      <c r="F312" s="19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</row>
    <row r="313" spans="1:74" s="17" customFormat="1">
      <c r="A313" s="1"/>
      <c r="B313" s="2"/>
      <c r="C313" s="19"/>
      <c r="D313" s="19"/>
      <c r="E313" s="19"/>
      <c r="F313" s="19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</row>
    <row r="314" spans="1:74" s="17" customFormat="1">
      <c r="A314" s="1"/>
      <c r="B314" s="2"/>
      <c r="C314" s="19"/>
      <c r="D314" s="19"/>
      <c r="E314" s="19"/>
      <c r="F314" s="19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</row>
    <row r="315" spans="1:74" s="17" customFormat="1">
      <c r="A315" s="1"/>
      <c r="B315" s="2"/>
      <c r="C315" s="19"/>
      <c r="D315" s="19"/>
      <c r="E315" s="19"/>
      <c r="F315" s="19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</row>
    <row r="316" spans="1:74" s="17" customFormat="1">
      <c r="A316" s="1"/>
      <c r="B316" s="2"/>
      <c r="C316" s="19"/>
      <c r="D316" s="19"/>
      <c r="E316" s="19"/>
      <c r="F316" s="19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</row>
    <row r="317" spans="1:74" s="17" customFormat="1">
      <c r="A317" s="1"/>
      <c r="B317" s="2"/>
      <c r="C317" s="19"/>
      <c r="D317" s="19"/>
      <c r="E317" s="19"/>
      <c r="F317" s="19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</row>
    <row r="318" spans="1:74" s="17" customFormat="1">
      <c r="A318" s="1"/>
      <c r="B318" s="2"/>
      <c r="C318" s="19"/>
      <c r="D318" s="19"/>
      <c r="E318" s="19"/>
      <c r="F318" s="19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</row>
    <row r="319" spans="1:74" s="17" customFormat="1">
      <c r="A319" s="1"/>
      <c r="B319" s="2"/>
      <c r="C319" s="19"/>
      <c r="D319" s="19"/>
      <c r="E319" s="19"/>
      <c r="F319" s="19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</row>
    <row r="320" spans="1:74" s="17" customFormat="1">
      <c r="A320" s="1"/>
      <c r="B320" s="2"/>
      <c r="C320" s="19"/>
      <c r="D320" s="19"/>
      <c r="E320" s="19"/>
      <c r="F320" s="19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</row>
    <row r="321" spans="1:74" s="17" customFormat="1">
      <c r="A321" s="1"/>
      <c r="B321" s="2"/>
      <c r="C321" s="19"/>
      <c r="D321" s="19"/>
      <c r="E321" s="19"/>
      <c r="F321" s="19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</row>
    <row r="322" spans="1:74" s="17" customFormat="1">
      <c r="A322" s="1"/>
      <c r="B322" s="2"/>
      <c r="C322" s="19"/>
      <c r="D322" s="19"/>
      <c r="E322" s="19"/>
      <c r="F322" s="19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</row>
    <row r="323" spans="1:74" s="17" customFormat="1">
      <c r="A323" s="1"/>
      <c r="B323" s="2"/>
      <c r="C323" s="19"/>
      <c r="D323" s="19"/>
      <c r="E323" s="19"/>
      <c r="F323" s="19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</row>
    <row r="324" spans="1:74" s="17" customFormat="1">
      <c r="A324" s="1"/>
      <c r="B324" s="2"/>
      <c r="C324" s="19"/>
      <c r="D324" s="19"/>
      <c r="E324" s="19"/>
      <c r="F324" s="19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</row>
    <row r="325" spans="1:74" s="17" customFormat="1">
      <c r="A325" s="1"/>
      <c r="B325" s="2"/>
      <c r="C325" s="19"/>
      <c r="D325" s="19"/>
      <c r="E325" s="19"/>
      <c r="F325" s="19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</row>
    <row r="326" spans="1:74" s="17" customFormat="1">
      <c r="A326" s="1"/>
      <c r="B326" s="2"/>
      <c r="C326" s="19"/>
      <c r="D326" s="19"/>
      <c r="E326" s="19"/>
      <c r="F326" s="19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</row>
    <row r="327" spans="1:74" s="17" customFormat="1">
      <c r="A327" s="1"/>
      <c r="B327" s="2"/>
      <c r="C327" s="19"/>
      <c r="D327" s="19"/>
      <c r="E327" s="19"/>
      <c r="F327" s="19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</row>
    <row r="328" spans="1:74" s="17" customFormat="1">
      <c r="A328" s="1"/>
      <c r="B328" s="2"/>
      <c r="C328" s="19"/>
      <c r="D328" s="19"/>
      <c r="E328" s="19"/>
      <c r="F328" s="19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</row>
    <row r="329" spans="1:74" s="17" customFormat="1">
      <c r="A329" s="1"/>
      <c r="B329" s="2"/>
      <c r="C329" s="19"/>
      <c r="D329" s="19"/>
      <c r="E329" s="19"/>
      <c r="F329" s="19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</row>
    <row r="330" spans="1:74" s="17" customFormat="1">
      <c r="A330" s="1"/>
      <c r="B330" s="2"/>
      <c r="C330" s="19"/>
      <c r="D330" s="19"/>
      <c r="E330" s="19"/>
      <c r="F330" s="19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</row>
    <row r="331" spans="1:74" s="17" customFormat="1">
      <c r="A331" s="1"/>
      <c r="B331" s="2"/>
      <c r="C331" s="19"/>
      <c r="D331" s="19"/>
      <c r="E331" s="19"/>
      <c r="F331" s="19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</row>
    <row r="332" spans="1:74" s="17" customFormat="1">
      <c r="A332" s="1"/>
      <c r="B332" s="2"/>
      <c r="C332" s="19"/>
      <c r="D332" s="19"/>
      <c r="E332" s="19"/>
      <c r="F332" s="19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</row>
    <row r="333" spans="1:74" s="17" customFormat="1">
      <c r="A333" s="1"/>
      <c r="B333" s="2"/>
      <c r="C333" s="19"/>
      <c r="D333" s="19"/>
      <c r="E333" s="19"/>
      <c r="F333" s="19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</row>
    <row r="334" spans="1:74" s="17" customFormat="1">
      <c r="A334" s="1"/>
      <c r="B334" s="2"/>
      <c r="C334" s="19"/>
      <c r="D334" s="19"/>
      <c r="E334" s="19"/>
      <c r="F334" s="19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</row>
    <row r="335" spans="1:74" s="17" customFormat="1">
      <c r="A335" s="1"/>
      <c r="B335" s="2"/>
      <c r="C335" s="19"/>
      <c r="D335" s="19"/>
      <c r="E335" s="19"/>
      <c r="F335" s="19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</row>
    <row r="336" spans="1:74" s="17" customFormat="1">
      <c r="A336" s="1"/>
      <c r="B336" s="2"/>
      <c r="C336" s="19"/>
      <c r="D336" s="19"/>
      <c r="E336" s="19"/>
      <c r="F336" s="19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</row>
    <row r="337" spans="1:74" s="17" customFormat="1">
      <c r="A337" s="1"/>
      <c r="B337" s="2"/>
      <c r="C337" s="19"/>
      <c r="D337" s="19"/>
      <c r="E337" s="19"/>
      <c r="F337" s="19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</row>
    <row r="338" spans="1:74" s="17" customFormat="1">
      <c r="A338" s="1"/>
      <c r="B338" s="2"/>
      <c r="C338" s="19"/>
      <c r="D338" s="19"/>
      <c r="E338" s="19"/>
      <c r="F338" s="19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</row>
    <row r="339" spans="1:74" s="17" customFormat="1">
      <c r="A339" s="1"/>
      <c r="B339" s="2"/>
      <c r="C339" s="19"/>
      <c r="D339" s="19"/>
      <c r="E339" s="19"/>
      <c r="F339" s="19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</row>
    <row r="340" spans="1:74" s="17" customFormat="1">
      <c r="A340" s="1"/>
      <c r="B340" s="2"/>
      <c r="C340" s="19"/>
      <c r="D340" s="19"/>
      <c r="E340" s="19"/>
      <c r="F340" s="19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</row>
    <row r="341" spans="1:74" s="17" customFormat="1">
      <c r="A341" s="1"/>
      <c r="B341" s="2"/>
      <c r="C341" s="19"/>
      <c r="D341" s="19"/>
      <c r="E341" s="19"/>
      <c r="F341" s="19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</row>
    <row r="342" spans="1:74" s="17" customFormat="1">
      <c r="A342" s="1"/>
      <c r="B342" s="2"/>
      <c r="C342" s="19"/>
      <c r="D342" s="19"/>
      <c r="E342" s="19"/>
      <c r="F342" s="19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</row>
    <row r="343" spans="1:74" s="17" customFormat="1">
      <c r="A343" s="1"/>
      <c r="B343" s="2"/>
      <c r="C343" s="19"/>
      <c r="D343" s="19"/>
      <c r="E343" s="19"/>
      <c r="F343" s="19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</row>
    <row r="344" spans="1:74" s="17" customFormat="1">
      <c r="A344" s="1"/>
      <c r="B344" s="2"/>
      <c r="C344" s="19"/>
      <c r="D344" s="19"/>
      <c r="E344" s="19"/>
      <c r="F344" s="19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</row>
    <row r="345" spans="1:74" s="17" customFormat="1">
      <c r="A345" s="1"/>
      <c r="B345" s="2"/>
      <c r="C345" s="19"/>
      <c r="D345" s="19"/>
      <c r="E345" s="19"/>
      <c r="F345" s="19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</row>
    <row r="346" spans="1:74" s="17" customFormat="1">
      <c r="A346" s="1"/>
      <c r="B346" s="2"/>
      <c r="C346" s="19"/>
      <c r="D346" s="19"/>
      <c r="E346" s="19"/>
      <c r="F346" s="19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</row>
    <row r="347" spans="1:74" s="17" customFormat="1">
      <c r="A347" s="1"/>
      <c r="B347" s="2"/>
      <c r="C347" s="19"/>
      <c r="D347" s="19"/>
      <c r="E347" s="19"/>
      <c r="F347" s="19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</row>
    <row r="348" spans="1:74" s="17" customFormat="1">
      <c r="A348" s="1"/>
      <c r="B348" s="2"/>
      <c r="C348" s="19"/>
      <c r="D348" s="19"/>
      <c r="E348" s="19"/>
      <c r="F348" s="19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</row>
    <row r="349" spans="1:74" s="17" customFormat="1">
      <c r="A349" s="1"/>
      <c r="B349" s="2"/>
      <c r="C349" s="19"/>
      <c r="D349" s="19"/>
      <c r="E349" s="19"/>
      <c r="F349" s="19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</row>
    <row r="350" spans="1:74" s="17" customFormat="1">
      <c r="A350" s="1"/>
      <c r="B350" s="2"/>
      <c r="C350" s="19"/>
      <c r="D350" s="19"/>
      <c r="E350" s="19"/>
      <c r="F350" s="19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</row>
    <row r="351" spans="1:74" s="17" customFormat="1">
      <c r="A351" s="1"/>
      <c r="B351" s="2"/>
      <c r="C351" s="19"/>
      <c r="D351" s="19"/>
      <c r="E351" s="19"/>
      <c r="F351" s="19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</row>
    <row r="352" spans="1:74" s="17" customFormat="1">
      <c r="A352" s="1"/>
      <c r="B352" s="2"/>
      <c r="C352" s="19"/>
      <c r="D352" s="19"/>
      <c r="E352" s="19"/>
      <c r="F352" s="19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</row>
    <row r="353" spans="1:74" s="17" customFormat="1">
      <c r="A353" s="1"/>
      <c r="B353" s="2"/>
      <c r="C353" s="19"/>
      <c r="D353" s="19"/>
      <c r="E353" s="19"/>
      <c r="F353" s="19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</row>
    <row r="354" spans="1:74" s="17" customFormat="1">
      <c r="A354" s="1"/>
      <c r="B354" s="2"/>
      <c r="C354" s="19"/>
      <c r="D354" s="19"/>
      <c r="E354" s="19"/>
      <c r="F354" s="19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</row>
    <row r="355" spans="1:74" s="17" customFormat="1">
      <c r="A355" s="1"/>
      <c r="B355" s="2"/>
      <c r="C355" s="19"/>
      <c r="D355" s="19"/>
      <c r="E355" s="19"/>
      <c r="F355" s="19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</row>
    <row r="356" spans="1:74" s="17" customFormat="1">
      <c r="A356" s="1"/>
      <c r="B356" s="2"/>
      <c r="C356" s="19"/>
      <c r="D356" s="19"/>
      <c r="E356" s="19"/>
      <c r="F356" s="19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</row>
    <row r="357" spans="1:74" s="17" customFormat="1">
      <c r="A357" s="1"/>
      <c r="B357" s="2"/>
      <c r="C357" s="19"/>
      <c r="D357" s="19"/>
      <c r="E357" s="19"/>
      <c r="F357" s="19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</row>
    <row r="358" spans="1:74" s="17" customFormat="1">
      <c r="A358" s="1"/>
      <c r="B358" s="2"/>
      <c r="C358" s="19"/>
      <c r="D358" s="19"/>
      <c r="E358" s="19"/>
      <c r="F358" s="19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</row>
    <row r="359" spans="1:74" s="17" customFormat="1">
      <c r="A359" s="1"/>
      <c r="B359" s="2"/>
      <c r="C359" s="19"/>
      <c r="D359" s="19"/>
      <c r="E359" s="19"/>
      <c r="F359" s="19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</row>
    <row r="360" spans="1:74" s="17" customFormat="1">
      <c r="A360" s="1"/>
      <c r="B360" s="2"/>
      <c r="C360" s="19"/>
      <c r="D360" s="19"/>
      <c r="E360" s="19"/>
      <c r="F360" s="19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</row>
    <row r="361" spans="1:74" s="17" customFormat="1">
      <c r="A361" s="1"/>
      <c r="B361" s="2"/>
      <c r="C361" s="19"/>
      <c r="D361" s="19"/>
      <c r="E361" s="19"/>
      <c r="F361" s="19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</row>
    <row r="362" spans="1:74" s="17" customFormat="1">
      <c r="A362" s="1"/>
      <c r="B362" s="2"/>
      <c r="C362" s="19"/>
      <c r="D362" s="19"/>
      <c r="E362" s="19"/>
      <c r="F362" s="19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</row>
    <row r="363" spans="1:74" s="17" customFormat="1">
      <c r="A363" s="1"/>
      <c r="B363" s="2"/>
      <c r="C363" s="19"/>
      <c r="D363" s="19"/>
      <c r="E363" s="19"/>
      <c r="F363" s="19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</row>
    <row r="364" spans="1:74" s="17" customFormat="1">
      <c r="A364" s="1"/>
      <c r="B364" s="2"/>
      <c r="C364" s="19"/>
      <c r="D364" s="19"/>
      <c r="E364" s="19"/>
      <c r="F364" s="19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</row>
    <row r="365" spans="1:74" s="17" customFormat="1">
      <c r="A365" s="1"/>
      <c r="B365" s="2"/>
      <c r="C365" s="19"/>
      <c r="D365" s="19"/>
      <c r="E365" s="19"/>
      <c r="F365" s="19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</row>
    <row r="366" spans="1:74" s="17" customFormat="1">
      <c r="A366" s="1"/>
      <c r="B366" s="2"/>
      <c r="C366" s="19"/>
      <c r="D366" s="19"/>
      <c r="E366" s="19"/>
      <c r="F366" s="19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</row>
    <row r="367" spans="1:74" s="17" customFormat="1">
      <c r="A367" s="1"/>
      <c r="B367" s="2"/>
      <c r="C367" s="19"/>
      <c r="D367" s="19"/>
      <c r="E367" s="19"/>
      <c r="F367" s="19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</row>
    <row r="368" spans="1:74" s="17" customFormat="1">
      <c r="A368" s="1"/>
      <c r="B368" s="2"/>
      <c r="C368" s="19"/>
      <c r="D368" s="19"/>
      <c r="E368" s="19"/>
      <c r="F368" s="19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</row>
    <row r="369" spans="1:74" s="17" customFormat="1">
      <c r="A369" s="1"/>
      <c r="B369" s="2"/>
      <c r="C369" s="19"/>
      <c r="D369" s="19"/>
      <c r="E369" s="19"/>
      <c r="F369" s="19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</row>
    <row r="370" spans="1:74" s="17" customFormat="1">
      <c r="A370" s="1"/>
      <c r="B370" s="2"/>
      <c r="C370" s="19"/>
      <c r="D370" s="19"/>
      <c r="E370" s="19"/>
      <c r="F370" s="19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</row>
    <row r="371" spans="1:74" s="17" customFormat="1">
      <c r="A371" s="1"/>
      <c r="B371" s="2"/>
      <c r="C371" s="19"/>
      <c r="D371" s="19"/>
      <c r="E371" s="19"/>
      <c r="F371" s="19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</row>
    <row r="372" spans="1:74" s="17" customFormat="1">
      <c r="A372" s="1"/>
      <c r="B372" s="2"/>
      <c r="C372" s="19"/>
      <c r="D372" s="19"/>
      <c r="E372" s="19"/>
      <c r="F372" s="19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</row>
    <row r="373" spans="1:74" s="17" customFormat="1">
      <c r="A373" s="1"/>
      <c r="B373" s="2"/>
      <c r="C373" s="19"/>
      <c r="D373" s="19"/>
      <c r="E373" s="19"/>
      <c r="F373" s="19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</row>
    <row r="374" spans="1:74" s="17" customFormat="1">
      <c r="A374" s="1"/>
      <c r="B374" s="2"/>
      <c r="C374" s="19"/>
      <c r="D374" s="19"/>
      <c r="E374" s="19"/>
      <c r="F374" s="19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</row>
    <row r="375" spans="1:74" s="17" customFormat="1">
      <c r="A375" s="1"/>
      <c r="B375" s="2"/>
      <c r="C375" s="19"/>
      <c r="D375" s="19"/>
      <c r="E375" s="19"/>
      <c r="F375" s="19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</row>
    <row r="376" spans="1:74" s="17" customFormat="1">
      <c r="A376" s="1"/>
      <c r="B376" s="2"/>
      <c r="C376" s="19"/>
      <c r="D376" s="19"/>
      <c r="E376" s="19"/>
      <c r="F376" s="19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</row>
    <row r="377" spans="1:74" s="17" customFormat="1">
      <c r="A377" s="1"/>
      <c r="B377" s="2"/>
      <c r="C377" s="19"/>
      <c r="D377" s="19"/>
      <c r="E377" s="19"/>
      <c r="F377" s="19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</row>
    <row r="378" spans="1:74" s="17" customFormat="1">
      <c r="A378" s="1"/>
      <c r="B378" s="2"/>
      <c r="C378" s="19"/>
      <c r="D378" s="19"/>
      <c r="E378" s="19"/>
      <c r="F378" s="19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</row>
    <row r="379" spans="1:74" s="17" customFormat="1">
      <c r="A379" s="1"/>
      <c r="B379" s="2"/>
      <c r="C379" s="19"/>
      <c r="D379" s="19"/>
      <c r="E379" s="19"/>
      <c r="F379" s="19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</row>
    <row r="380" spans="1:74" s="17" customFormat="1">
      <c r="A380" s="1"/>
      <c r="B380" s="2"/>
      <c r="C380" s="19"/>
      <c r="D380" s="19"/>
      <c r="E380" s="19"/>
      <c r="F380" s="19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</row>
    <row r="381" spans="1:74" s="17" customFormat="1">
      <c r="A381" s="1"/>
      <c r="B381" s="2"/>
      <c r="C381" s="19"/>
      <c r="D381" s="19"/>
      <c r="E381" s="19"/>
      <c r="F381" s="19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</row>
    <row r="382" spans="1:74" s="17" customFormat="1">
      <c r="A382" s="1"/>
      <c r="B382" s="2"/>
      <c r="C382" s="19"/>
      <c r="D382" s="19"/>
      <c r="E382" s="19"/>
      <c r="F382" s="19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</row>
    <row r="383" spans="1:74" s="17" customFormat="1">
      <c r="A383" s="1"/>
      <c r="B383" s="2"/>
      <c r="C383" s="19"/>
      <c r="D383" s="19"/>
      <c r="E383" s="19"/>
      <c r="F383" s="19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</row>
    <row r="384" spans="1:74" s="17" customFormat="1">
      <c r="A384" s="1"/>
      <c r="B384" s="2"/>
      <c r="C384" s="19"/>
      <c r="D384" s="19"/>
      <c r="E384" s="19"/>
      <c r="F384" s="19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</row>
    <row r="385" spans="1:74" s="17" customFormat="1">
      <c r="A385" s="1"/>
      <c r="B385" s="2"/>
      <c r="C385" s="19"/>
      <c r="D385" s="19"/>
      <c r="E385" s="19"/>
      <c r="F385" s="19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</row>
    <row r="386" spans="1:74" s="17" customFormat="1">
      <c r="A386" s="1"/>
      <c r="B386" s="2"/>
      <c r="C386" s="19"/>
      <c r="D386" s="19"/>
      <c r="E386" s="19"/>
      <c r="F386" s="19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</row>
    <row r="387" spans="1:74" s="17" customFormat="1">
      <c r="A387" s="1"/>
      <c r="B387" s="2"/>
      <c r="C387" s="19"/>
      <c r="D387" s="19"/>
      <c r="E387" s="19"/>
      <c r="F387" s="19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</row>
    <row r="388" spans="1:74" s="17" customFormat="1">
      <c r="A388" s="1"/>
      <c r="B388" s="2"/>
      <c r="C388" s="19"/>
      <c r="D388" s="19"/>
      <c r="E388" s="19"/>
      <c r="F388" s="19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</row>
    <row r="389" spans="1:74" s="17" customFormat="1">
      <c r="A389" s="1"/>
      <c r="B389" s="2"/>
      <c r="C389" s="19"/>
      <c r="D389" s="19"/>
      <c r="E389" s="19"/>
      <c r="F389" s="19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</row>
    <row r="390" spans="1:74" s="17" customFormat="1">
      <c r="A390" s="1"/>
      <c r="B390" s="2"/>
      <c r="C390" s="19"/>
      <c r="D390" s="19"/>
      <c r="E390" s="19"/>
      <c r="F390" s="19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</row>
    <row r="391" spans="1:74" s="17" customFormat="1">
      <c r="A391" s="1"/>
      <c r="B391" s="2"/>
      <c r="C391" s="19"/>
      <c r="D391" s="19"/>
      <c r="E391" s="19"/>
      <c r="F391" s="19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</row>
    <row r="392" spans="1:74" s="17" customFormat="1">
      <c r="A392" s="1"/>
      <c r="B392" s="2"/>
      <c r="C392" s="19"/>
      <c r="D392" s="19"/>
      <c r="E392" s="19"/>
      <c r="F392" s="19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</row>
    <row r="393" spans="1:74" s="17" customFormat="1">
      <c r="A393" s="1"/>
      <c r="B393" s="2"/>
      <c r="C393" s="19"/>
      <c r="D393" s="19"/>
      <c r="E393" s="19"/>
      <c r="F393" s="19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</row>
    <row r="394" spans="1:74" s="17" customFormat="1">
      <c r="A394" s="1"/>
      <c r="B394" s="2"/>
      <c r="C394" s="19"/>
      <c r="D394" s="19"/>
      <c r="E394" s="19"/>
      <c r="F394" s="19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</row>
    <row r="395" spans="1:74" s="17" customFormat="1">
      <c r="A395" s="1"/>
      <c r="B395" s="2"/>
      <c r="C395" s="19"/>
      <c r="D395" s="19"/>
      <c r="E395" s="19"/>
      <c r="F395" s="19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</row>
    <row r="396" spans="1:74" s="17" customFormat="1">
      <c r="A396" s="1"/>
      <c r="B396" s="2"/>
      <c r="C396" s="19"/>
      <c r="D396" s="19"/>
      <c r="E396" s="19"/>
      <c r="F396" s="19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</row>
    <row r="397" spans="1:74" s="17" customFormat="1">
      <c r="A397" s="1"/>
      <c r="B397" s="2"/>
      <c r="C397" s="19"/>
      <c r="D397" s="19"/>
      <c r="E397" s="19"/>
      <c r="F397" s="19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</row>
    <row r="398" spans="1:74" s="17" customFormat="1">
      <c r="A398" s="1"/>
      <c r="B398" s="2"/>
      <c r="C398" s="19"/>
      <c r="D398" s="19"/>
      <c r="E398" s="19"/>
      <c r="F398" s="19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</row>
    <row r="399" spans="1:74" s="17" customFormat="1">
      <c r="A399" s="1"/>
      <c r="B399" s="2"/>
      <c r="C399" s="19"/>
      <c r="D399" s="19"/>
      <c r="E399" s="19"/>
      <c r="F399" s="19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</row>
    <row r="400" spans="1:74" s="17" customFormat="1">
      <c r="A400" s="1"/>
      <c r="B400" s="2"/>
      <c r="C400" s="19"/>
      <c r="D400" s="19"/>
      <c r="E400" s="19"/>
      <c r="F400" s="19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</row>
    <row r="401" spans="1:74" s="17" customFormat="1">
      <c r="A401" s="1"/>
      <c r="B401" s="2"/>
      <c r="C401" s="19"/>
      <c r="D401" s="19"/>
      <c r="E401" s="19"/>
      <c r="F401" s="19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</row>
    <row r="402" spans="1:74" s="17" customFormat="1">
      <c r="A402" s="1"/>
      <c r="B402" s="2"/>
      <c r="C402" s="19"/>
      <c r="D402" s="19"/>
      <c r="E402" s="19"/>
      <c r="F402" s="19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</row>
    <row r="403" spans="1:74" s="17" customFormat="1">
      <c r="A403" s="1"/>
      <c r="B403" s="2"/>
      <c r="C403" s="19"/>
      <c r="D403" s="19"/>
      <c r="E403" s="19"/>
      <c r="F403" s="19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</row>
    <row r="404" spans="1:74" s="17" customFormat="1">
      <c r="A404" s="1"/>
      <c r="B404" s="2"/>
      <c r="C404" s="19"/>
      <c r="D404" s="19"/>
      <c r="E404" s="19"/>
      <c r="F404" s="19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</row>
    <row r="405" spans="1:74" s="17" customFormat="1">
      <c r="A405" s="1"/>
      <c r="B405" s="2"/>
      <c r="C405" s="19"/>
      <c r="D405" s="19"/>
      <c r="E405" s="19"/>
      <c r="F405" s="19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</row>
    <row r="406" spans="1:74" s="17" customFormat="1">
      <c r="A406" s="1"/>
      <c r="B406" s="2"/>
      <c r="C406" s="19"/>
      <c r="D406" s="19"/>
      <c r="E406" s="19"/>
      <c r="F406" s="19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</row>
    <row r="407" spans="1:74" s="17" customFormat="1">
      <c r="A407" s="1"/>
      <c r="B407" s="2"/>
      <c r="C407" s="19"/>
      <c r="D407" s="19"/>
      <c r="E407" s="19"/>
      <c r="F407" s="19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</row>
    <row r="408" spans="1:74" s="17" customFormat="1">
      <c r="A408" s="1"/>
      <c r="B408" s="2"/>
      <c r="C408" s="19"/>
      <c r="D408" s="19"/>
      <c r="E408" s="19"/>
      <c r="F408" s="19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</row>
    <row r="409" spans="1:74" s="17" customFormat="1">
      <c r="A409" s="1"/>
      <c r="B409" s="2"/>
      <c r="C409" s="19"/>
      <c r="D409" s="19"/>
      <c r="E409" s="19"/>
      <c r="F409" s="19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</row>
    <row r="410" spans="1:74" s="17" customFormat="1">
      <c r="A410" s="1"/>
      <c r="B410" s="2"/>
      <c r="C410" s="19"/>
      <c r="D410" s="19"/>
      <c r="E410" s="19"/>
      <c r="F410" s="19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</row>
    <row r="411" spans="1:74" s="17" customFormat="1">
      <c r="A411" s="1"/>
      <c r="B411" s="2"/>
      <c r="C411" s="19"/>
      <c r="D411" s="19"/>
      <c r="E411" s="19"/>
      <c r="F411" s="19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</row>
    <row r="412" spans="1:74" s="17" customFormat="1">
      <c r="A412" s="1"/>
      <c r="B412" s="2"/>
      <c r="C412" s="19"/>
      <c r="D412" s="19"/>
      <c r="E412" s="19"/>
      <c r="F412" s="19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</row>
    <row r="413" spans="1:74" s="17" customFormat="1">
      <c r="A413" s="1"/>
      <c r="B413" s="2"/>
      <c r="C413" s="19"/>
      <c r="D413" s="19"/>
      <c r="E413" s="19"/>
      <c r="F413" s="19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</row>
    <row r="414" spans="1:74" s="17" customFormat="1">
      <c r="A414" s="1"/>
      <c r="B414" s="2"/>
      <c r="C414" s="19"/>
      <c r="D414" s="19"/>
      <c r="E414" s="19"/>
      <c r="F414" s="19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</row>
    <row r="415" spans="1:74" s="17" customFormat="1">
      <c r="A415" s="1"/>
      <c r="B415" s="2"/>
      <c r="C415" s="19"/>
      <c r="D415" s="19"/>
      <c r="E415" s="19"/>
      <c r="F415" s="19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</row>
    <row r="416" spans="1:74" s="17" customFormat="1">
      <c r="A416" s="1"/>
      <c r="B416" s="2"/>
      <c r="C416" s="19"/>
      <c r="D416" s="19"/>
      <c r="E416" s="19"/>
      <c r="F416" s="19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</row>
    <row r="417" spans="1:74" s="17" customFormat="1">
      <c r="A417" s="1"/>
      <c r="B417" s="2"/>
      <c r="C417" s="19"/>
      <c r="D417" s="19"/>
      <c r="E417" s="19"/>
      <c r="F417" s="19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</row>
    <row r="418" spans="1:74" s="17" customFormat="1">
      <c r="A418" s="1"/>
      <c r="B418" s="2"/>
      <c r="C418" s="19"/>
      <c r="D418" s="19"/>
      <c r="E418" s="19"/>
      <c r="F418" s="19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</row>
    <row r="419" spans="1:74" s="17" customFormat="1">
      <c r="A419" s="1"/>
      <c r="B419" s="2"/>
      <c r="C419" s="19"/>
      <c r="D419" s="19"/>
      <c r="E419" s="19"/>
      <c r="F419" s="19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</row>
    <row r="420" spans="1:74" s="17" customFormat="1">
      <c r="A420" s="1"/>
      <c r="B420" s="2"/>
      <c r="C420" s="19"/>
      <c r="D420" s="19"/>
      <c r="E420" s="19"/>
      <c r="F420" s="19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</row>
    <row r="421" spans="1:74" s="17" customFormat="1">
      <c r="A421" s="1"/>
      <c r="B421" s="2"/>
      <c r="C421" s="19"/>
      <c r="D421" s="19"/>
      <c r="E421" s="19"/>
      <c r="F421" s="19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</row>
    <row r="422" spans="1:74" s="17" customFormat="1">
      <c r="A422" s="1"/>
      <c r="B422" s="2"/>
      <c r="C422" s="19"/>
      <c r="D422" s="19"/>
      <c r="E422" s="19"/>
      <c r="F422" s="19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</row>
    <row r="423" spans="1:74" s="17" customFormat="1">
      <c r="A423" s="1"/>
      <c r="B423" s="2"/>
      <c r="C423" s="19"/>
      <c r="D423" s="19"/>
      <c r="E423" s="19"/>
      <c r="F423" s="19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</row>
    <row r="424" spans="1:74" s="17" customFormat="1">
      <c r="A424" s="1"/>
      <c r="B424" s="2"/>
      <c r="C424" s="19"/>
      <c r="D424" s="19"/>
      <c r="E424" s="19"/>
      <c r="F424" s="19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</row>
    <row r="425" spans="1:74" s="17" customFormat="1">
      <c r="A425" s="1"/>
      <c r="B425" s="2"/>
      <c r="C425" s="19"/>
      <c r="D425" s="19"/>
      <c r="E425" s="19"/>
      <c r="F425" s="19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</row>
    <row r="426" spans="1:74" s="17" customFormat="1">
      <c r="A426" s="1"/>
      <c r="B426" s="2"/>
      <c r="C426" s="19"/>
      <c r="D426" s="19"/>
      <c r="E426" s="19"/>
      <c r="F426" s="19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</row>
    <row r="427" spans="1:74" s="17" customFormat="1">
      <c r="A427" s="1"/>
      <c r="B427" s="2"/>
      <c r="C427" s="19"/>
      <c r="D427" s="19"/>
      <c r="E427" s="19"/>
      <c r="F427" s="19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</row>
    <row r="428" spans="1:74" s="17" customFormat="1">
      <c r="A428" s="1"/>
      <c r="B428" s="2"/>
      <c r="C428" s="19"/>
      <c r="D428" s="19"/>
      <c r="E428" s="19"/>
      <c r="F428" s="19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</row>
    <row r="429" spans="1:74" s="17" customFormat="1">
      <c r="A429" s="1"/>
      <c r="B429" s="2"/>
      <c r="C429" s="19"/>
      <c r="D429" s="19"/>
      <c r="E429" s="19"/>
      <c r="F429" s="19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</row>
    <row r="430" spans="1:74" s="17" customFormat="1">
      <c r="A430" s="1"/>
      <c r="B430" s="2"/>
      <c r="C430" s="19"/>
      <c r="D430" s="19"/>
      <c r="E430" s="19"/>
      <c r="F430" s="19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</row>
    <row r="431" spans="1:74" s="17" customFormat="1">
      <c r="A431" s="1"/>
      <c r="B431" s="2"/>
      <c r="C431" s="19"/>
      <c r="D431" s="19"/>
      <c r="E431" s="19"/>
      <c r="F431" s="19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</row>
    <row r="432" spans="1:74" s="17" customFormat="1">
      <c r="A432" s="1"/>
      <c r="B432" s="2"/>
      <c r="C432" s="19"/>
      <c r="D432" s="19"/>
      <c r="E432" s="19"/>
      <c r="F432" s="19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</row>
    <row r="433" spans="1:74" s="17" customFormat="1">
      <c r="A433" s="1"/>
      <c r="B433" s="2"/>
      <c r="C433" s="19"/>
      <c r="D433" s="19"/>
      <c r="E433" s="19"/>
      <c r="F433" s="19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</row>
    <row r="434" spans="1:74" s="17" customFormat="1">
      <c r="A434" s="1"/>
      <c r="B434" s="2"/>
      <c r="C434" s="19"/>
      <c r="D434" s="19"/>
      <c r="E434" s="19"/>
      <c r="F434" s="19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</row>
    <row r="435" spans="1:74" s="17" customFormat="1">
      <c r="A435" s="1"/>
      <c r="B435" s="2"/>
      <c r="C435" s="19"/>
      <c r="D435" s="19"/>
      <c r="E435" s="19"/>
      <c r="F435" s="19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</row>
    <row r="436" spans="1:74" s="17" customFormat="1">
      <c r="A436" s="1"/>
      <c r="B436" s="2"/>
      <c r="C436" s="19"/>
      <c r="D436" s="19"/>
      <c r="E436" s="19"/>
      <c r="F436" s="19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</row>
    <row r="437" spans="1:74" s="17" customFormat="1">
      <c r="A437" s="1"/>
      <c r="B437" s="2"/>
      <c r="C437" s="19"/>
      <c r="D437" s="19"/>
      <c r="E437" s="19"/>
      <c r="F437" s="19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</row>
    <row r="438" spans="1:74" s="17" customFormat="1">
      <c r="A438" s="1"/>
      <c r="B438" s="2"/>
      <c r="C438" s="19"/>
      <c r="D438" s="19"/>
      <c r="E438" s="19"/>
      <c r="F438" s="19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</row>
    <row r="439" spans="1:74" s="17" customFormat="1">
      <c r="A439" s="1"/>
      <c r="B439" s="2"/>
      <c r="C439" s="19"/>
      <c r="D439" s="19"/>
      <c r="E439" s="19"/>
      <c r="F439" s="19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</row>
    <row r="440" spans="1:74" s="17" customFormat="1">
      <c r="A440" s="1"/>
      <c r="B440" s="2"/>
      <c r="C440" s="19"/>
      <c r="D440" s="19"/>
      <c r="E440" s="19"/>
      <c r="F440" s="19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</row>
    <row r="441" spans="1:74" s="17" customFormat="1">
      <c r="A441" s="1"/>
      <c r="B441" s="2"/>
      <c r="C441" s="19"/>
      <c r="D441" s="19"/>
      <c r="E441" s="19"/>
      <c r="F441" s="19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</row>
    <row r="442" spans="1:74" s="17" customFormat="1">
      <c r="A442" s="1"/>
      <c r="B442" s="2"/>
      <c r="C442" s="19"/>
      <c r="D442" s="19"/>
      <c r="E442" s="19"/>
      <c r="F442" s="19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</row>
    <row r="443" spans="1:74" s="17" customFormat="1">
      <c r="A443" s="1"/>
      <c r="B443" s="2"/>
      <c r="C443" s="19"/>
      <c r="D443" s="19"/>
      <c r="E443" s="19"/>
      <c r="F443" s="19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</row>
    <row r="444" spans="1:74" s="17" customFormat="1">
      <c r="A444" s="1"/>
      <c r="B444" s="2"/>
      <c r="C444" s="19"/>
      <c r="D444" s="19"/>
      <c r="E444" s="19"/>
      <c r="F444" s="19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</row>
    <row r="445" spans="1:74" s="17" customFormat="1">
      <c r="A445" s="1"/>
      <c r="B445" s="2"/>
      <c r="C445" s="19"/>
      <c r="D445" s="19"/>
      <c r="E445" s="19"/>
      <c r="F445" s="19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</row>
    <row r="446" spans="1:74" s="17" customFormat="1">
      <c r="A446" s="1"/>
      <c r="B446" s="2"/>
      <c r="C446" s="19"/>
      <c r="D446" s="19"/>
      <c r="E446" s="19"/>
      <c r="F446" s="19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</row>
    <row r="447" spans="1:74" s="17" customFormat="1">
      <c r="A447" s="1"/>
      <c r="B447" s="2"/>
      <c r="C447" s="19"/>
      <c r="D447" s="19"/>
      <c r="E447" s="19"/>
      <c r="F447" s="19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</row>
    <row r="448" spans="1:74" s="17" customFormat="1">
      <c r="A448" s="1"/>
      <c r="B448" s="2"/>
      <c r="C448" s="19"/>
      <c r="D448" s="19"/>
      <c r="E448" s="19"/>
      <c r="F448" s="19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</row>
    <row r="449" spans="1:74" s="17" customFormat="1">
      <c r="A449" s="1"/>
      <c r="B449" s="2"/>
      <c r="C449" s="19"/>
      <c r="D449" s="19"/>
      <c r="E449" s="19"/>
      <c r="F449" s="19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</row>
    <row r="450" spans="1:74" s="17" customFormat="1">
      <c r="A450" s="1"/>
      <c r="B450" s="2"/>
      <c r="C450" s="19"/>
      <c r="D450" s="19"/>
      <c r="E450" s="19"/>
      <c r="F450" s="19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</row>
    <row r="451" spans="1:74" s="17" customFormat="1">
      <c r="A451" s="1"/>
      <c r="B451" s="2"/>
      <c r="C451" s="19"/>
      <c r="D451" s="19"/>
      <c r="E451" s="19"/>
      <c r="F451" s="19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</row>
    <row r="452" spans="1:74" s="17" customFormat="1">
      <c r="A452" s="1"/>
      <c r="B452" s="2"/>
      <c r="C452" s="19"/>
      <c r="D452" s="19"/>
      <c r="E452" s="19"/>
      <c r="F452" s="19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</row>
    <row r="453" spans="1:74" s="17" customFormat="1">
      <c r="A453" s="1"/>
      <c r="B453" s="2"/>
      <c r="C453" s="19"/>
      <c r="D453" s="19"/>
      <c r="E453" s="19"/>
      <c r="F453" s="19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</row>
    <row r="454" spans="1:74" s="17" customFormat="1">
      <c r="A454" s="1"/>
      <c r="B454" s="2"/>
      <c r="C454" s="19"/>
      <c r="D454" s="19"/>
      <c r="E454" s="19"/>
      <c r="F454" s="19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</row>
    <row r="455" spans="1:74" s="17" customFormat="1">
      <c r="A455" s="1"/>
      <c r="B455" s="2"/>
      <c r="C455" s="19"/>
      <c r="D455" s="19"/>
      <c r="E455" s="19"/>
      <c r="F455" s="19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</row>
    <row r="456" spans="1:74" s="17" customFormat="1">
      <c r="A456" s="1"/>
      <c r="B456" s="2"/>
      <c r="C456" s="19"/>
      <c r="D456" s="19"/>
      <c r="E456" s="19"/>
      <c r="F456" s="19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</row>
    <row r="457" spans="1:74" s="17" customFormat="1">
      <c r="A457" s="1"/>
      <c r="B457" s="2"/>
      <c r="C457" s="19"/>
      <c r="D457" s="19"/>
      <c r="E457" s="19"/>
      <c r="F457" s="19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</row>
    <row r="458" spans="1:74" s="17" customFormat="1">
      <c r="A458" s="1"/>
      <c r="B458" s="2"/>
      <c r="C458" s="19"/>
      <c r="D458" s="19"/>
      <c r="E458" s="19"/>
      <c r="F458" s="19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</row>
    <row r="459" spans="1:74" s="17" customFormat="1">
      <c r="A459" s="1"/>
      <c r="B459" s="2"/>
      <c r="C459" s="19"/>
      <c r="D459" s="19"/>
      <c r="E459" s="19"/>
      <c r="F459" s="19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</row>
    <row r="460" spans="1:74" s="17" customFormat="1">
      <c r="A460" s="1"/>
      <c r="B460" s="2"/>
      <c r="C460" s="19"/>
      <c r="D460" s="19"/>
      <c r="E460" s="19"/>
      <c r="F460" s="19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</row>
    <row r="461" spans="1:74" s="17" customFormat="1">
      <c r="A461" s="1"/>
      <c r="B461" s="2"/>
      <c r="C461" s="19"/>
      <c r="D461" s="19"/>
      <c r="E461" s="19"/>
      <c r="F461" s="19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</row>
    <row r="462" spans="1:74" s="17" customFormat="1">
      <c r="A462" s="1"/>
      <c r="B462" s="2"/>
      <c r="C462" s="19"/>
      <c r="D462" s="19"/>
      <c r="E462" s="19"/>
      <c r="F462" s="19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</row>
    <row r="463" spans="1:74" s="17" customFormat="1">
      <c r="A463" s="1"/>
      <c r="B463" s="2"/>
      <c r="C463" s="19"/>
      <c r="D463" s="19"/>
      <c r="E463" s="19"/>
      <c r="F463" s="19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</row>
    <row r="464" spans="1:74" s="17" customFormat="1">
      <c r="A464" s="1"/>
      <c r="B464" s="2"/>
      <c r="C464" s="19"/>
      <c r="D464" s="19"/>
      <c r="E464" s="19"/>
      <c r="F464" s="19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</row>
    <row r="465" spans="1:74" s="17" customFormat="1">
      <c r="A465" s="1"/>
      <c r="B465" s="2"/>
      <c r="C465" s="19"/>
      <c r="D465" s="19"/>
      <c r="E465" s="19"/>
      <c r="F465" s="19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</row>
    <row r="466" spans="1:74" s="17" customFormat="1">
      <c r="A466" s="1"/>
      <c r="B466" s="2"/>
      <c r="C466" s="19"/>
      <c r="D466" s="19"/>
      <c r="E466" s="19"/>
      <c r="F466" s="19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</row>
    <row r="467" spans="1:74" s="17" customFormat="1">
      <c r="A467" s="1"/>
      <c r="B467" s="2"/>
      <c r="C467" s="19"/>
      <c r="D467" s="19"/>
      <c r="E467" s="19"/>
      <c r="F467" s="19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</row>
    <row r="468" spans="1:74" s="17" customFormat="1">
      <c r="A468" s="1"/>
      <c r="B468" s="2"/>
      <c r="C468" s="19"/>
      <c r="D468" s="19"/>
      <c r="E468" s="19"/>
      <c r="F468" s="19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</row>
    <row r="469" spans="1:74" s="17" customFormat="1">
      <c r="A469" s="1"/>
      <c r="B469" s="2"/>
      <c r="C469" s="19"/>
      <c r="D469" s="19"/>
      <c r="E469" s="19"/>
      <c r="F469" s="19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</row>
    <row r="470" spans="1:74" s="17" customFormat="1">
      <c r="A470" s="1"/>
      <c r="B470" s="2"/>
      <c r="C470" s="19"/>
      <c r="D470" s="19"/>
      <c r="E470" s="19"/>
      <c r="F470" s="19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</row>
    <row r="471" spans="1:74" s="17" customFormat="1">
      <c r="A471" s="1"/>
      <c r="B471" s="2"/>
      <c r="C471" s="19"/>
      <c r="D471" s="19"/>
      <c r="E471" s="19"/>
      <c r="F471" s="19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</row>
    <row r="472" spans="1:74" s="17" customFormat="1">
      <c r="A472" s="1"/>
      <c r="B472" s="2"/>
      <c r="C472" s="19"/>
      <c r="D472" s="19"/>
      <c r="E472" s="19"/>
      <c r="F472" s="19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</row>
    <row r="473" spans="1:74" s="17" customFormat="1">
      <c r="A473" s="1"/>
      <c r="B473" s="2"/>
      <c r="C473" s="19"/>
      <c r="D473" s="19"/>
      <c r="E473" s="19"/>
      <c r="F473" s="19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</row>
    <row r="474" spans="1:74" s="17" customFormat="1">
      <c r="A474" s="1"/>
      <c r="B474" s="2"/>
      <c r="C474" s="19"/>
      <c r="D474" s="19"/>
      <c r="E474" s="19"/>
      <c r="F474" s="19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</row>
    <row r="475" spans="1:74" s="17" customFormat="1">
      <c r="A475" s="1"/>
      <c r="B475" s="2"/>
      <c r="C475" s="19"/>
      <c r="D475" s="19"/>
      <c r="E475" s="19"/>
      <c r="F475" s="19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</row>
    <row r="476" spans="1:74" s="17" customFormat="1">
      <c r="A476" s="1"/>
      <c r="B476" s="2"/>
      <c r="C476" s="19"/>
      <c r="D476" s="19"/>
      <c r="E476" s="19"/>
      <c r="F476" s="19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</row>
    <row r="477" spans="1:74" s="17" customFormat="1">
      <c r="A477" s="1"/>
      <c r="B477" s="2"/>
      <c r="C477" s="19"/>
      <c r="D477" s="19"/>
      <c r="E477" s="19"/>
      <c r="F477" s="19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</row>
    <row r="478" spans="1:74" s="17" customFormat="1">
      <c r="A478" s="1"/>
      <c r="B478" s="2"/>
      <c r="C478" s="19"/>
      <c r="D478" s="19"/>
      <c r="E478" s="19"/>
      <c r="F478" s="19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</row>
    <row r="479" spans="1:74" s="17" customFormat="1">
      <c r="A479" s="1"/>
      <c r="B479" s="2"/>
      <c r="C479" s="19"/>
      <c r="D479" s="19"/>
      <c r="E479" s="19"/>
      <c r="F479" s="19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</row>
    <row r="480" spans="1:74" s="17" customFormat="1">
      <c r="A480" s="1"/>
      <c r="B480" s="2"/>
      <c r="C480" s="19"/>
      <c r="D480" s="19"/>
      <c r="E480" s="19"/>
      <c r="F480" s="19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</row>
    <row r="481" spans="1:74" s="17" customFormat="1">
      <c r="A481" s="1"/>
      <c r="B481" s="2"/>
      <c r="C481" s="19"/>
      <c r="D481" s="19"/>
      <c r="E481" s="19"/>
      <c r="F481" s="19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</row>
    <row r="482" spans="1:74" s="17" customFormat="1">
      <c r="A482" s="1"/>
      <c r="B482" s="2"/>
      <c r="C482" s="19"/>
      <c r="D482" s="19"/>
      <c r="E482" s="19"/>
      <c r="F482" s="19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</row>
    <row r="483" spans="1:74" s="17" customFormat="1">
      <c r="A483" s="1"/>
      <c r="B483" s="2"/>
      <c r="C483" s="19"/>
      <c r="D483" s="19"/>
      <c r="E483" s="19"/>
      <c r="F483" s="19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</row>
    <row r="484" spans="1:74" s="17" customFormat="1">
      <c r="A484" s="1"/>
      <c r="B484" s="2"/>
      <c r="C484" s="19"/>
      <c r="D484" s="19"/>
      <c r="E484" s="19"/>
      <c r="F484" s="19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</row>
    <row r="485" spans="1:74" s="17" customFormat="1">
      <c r="A485" s="1"/>
      <c r="B485" s="2"/>
      <c r="C485" s="19"/>
      <c r="D485" s="19"/>
      <c r="E485" s="19"/>
      <c r="F485" s="19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</row>
    <row r="486" spans="1:74" s="17" customFormat="1">
      <c r="A486" s="1"/>
      <c r="B486" s="2"/>
      <c r="C486" s="19"/>
      <c r="D486" s="19"/>
      <c r="E486" s="19"/>
      <c r="F486" s="19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</row>
    <row r="487" spans="1:74" s="17" customFormat="1">
      <c r="A487" s="1"/>
      <c r="B487" s="2"/>
      <c r="C487" s="19"/>
      <c r="D487" s="19"/>
      <c r="E487" s="19"/>
      <c r="F487" s="19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</row>
    <row r="488" spans="1:74" s="17" customFormat="1">
      <c r="A488" s="1"/>
      <c r="B488" s="2"/>
      <c r="C488" s="19"/>
      <c r="D488" s="19"/>
      <c r="E488" s="19"/>
      <c r="F488" s="19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</row>
    <row r="489" spans="1:74" s="17" customFormat="1">
      <c r="A489" s="1"/>
      <c r="B489" s="2"/>
      <c r="C489" s="19"/>
      <c r="D489" s="19"/>
      <c r="E489" s="19"/>
      <c r="F489" s="19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</row>
    <row r="490" spans="1:74" s="17" customFormat="1">
      <c r="A490" s="1"/>
      <c r="B490" s="2"/>
      <c r="C490" s="19"/>
      <c r="D490" s="19"/>
      <c r="E490" s="19"/>
      <c r="F490" s="19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</row>
    <row r="491" spans="1:74" s="17" customFormat="1">
      <c r="A491" s="1"/>
      <c r="B491" s="2"/>
      <c r="C491" s="19"/>
      <c r="D491" s="19"/>
      <c r="E491" s="19"/>
      <c r="F491" s="19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</row>
    <row r="492" spans="1:74" s="17" customFormat="1">
      <c r="A492" s="1"/>
      <c r="B492" s="2"/>
      <c r="C492" s="19"/>
      <c r="D492" s="19"/>
      <c r="E492" s="19"/>
      <c r="F492" s="19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</row>
    <row r="493" spans="1:74" s="17" customFormat="1">
      <c r="A493" s="1"/>
      <c r="B493" s="2"/>
      <c r="C493" s="19"/>
      <c r="D493" s="19"/>
      <c r="E493" s="19"/>
      <c r="F493" s="19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</row>
    <row r="494" spans="1:74" s="17" customFormat="1">
      <c r="A494" s="1"/>
      <c r="B494" s="2"/>
      <c r="C494" s="19"/>
      <c r="D494" s="19"/>
      <c r="E494" s="19"/>
      <c r="F494" s="19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</row>
    <row r="495" spans="1:74" s="17" customFormat="1">
      <c r="A495" s="1"/>
      <c r="B495" s="2"/>
      <c r="C495" s="19"/>
      <c r="D495" s="19"/>
      <c r="E495" s="19"/>
      <c r="F495" s="19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</row>
    <row r="496" spans="1:74" s="17" customFormat="1">
      <c r="A496" s="1"/>
      <c r="B496" s="2"/>
      <c r="C496" s="19"/>
      <c r="D496" s="19"/>
      <c r="E496" s="19"/>
      <c r="F496" s="19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</row>
    <row r="497" spans="1:74" s="17" customFormat="1">
      <c r="A497" s="1"/>
      <c r="B497" s="2"/>
      <c r="C497" s="19"/>
      <c r="D497" s="19"/>
      <c r="E497" s="19"/>
      <c r="F497" s="19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</row>
    <row r="498" spans="1:74" s="17" customFormat="1">
      <c r="A498" s="1"/>
      <c r="B498" s="2"/>
      <c r="C498" s="19"/>
      <c r="D498" s="19"/>
      <c r="E498" s="19"/>
      <c r="F498" s="19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</row>
    <row r="499" spans="1:74" s="17" customFormat="1">
      <c r="A499" s="1"/>
      <c r="B499" s="2"/>
      <c r="C499" s="19"/>
      <c r="D499" s="19"/>
      <c r="E499" s="19"/>
      <c r="F499" s="19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</row>
    <row r="500" spans="1:74" s="17" customFormat="1">
      <c r="A500" s="1"/>
      <c r="B500" s="2"/>
      <c r="C500" s="19"/>
      <c r="D500" s="19"/>
      <c r="E500" s="19"/>
      <c r="F500" s="19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</row>
    <row r="501" spans="1:74" s="17" customFormat="1">
      <c r="A501" s="1"/>
      <c r="B501" s="2"/>
      <c r="C501" s="19"/>
      <c r="D501" s="19"/>
      <c r="E501" s="19"/>
      <c r="F501" s="19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</row>
    <row r="502" spans="1:74" s="17" customFormat="1">
      <c r="A502" s="1"/>
      <c r="B502" s="2"/>
      <c r="C502" s="19"/>
      <c r="D502" s="19"/>
      <c r="E502" s="19"/>
      <c r="F502" s="19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</row>
    <row r="503" spans="1:74" s="17" customFormat="1">
      <c r="A503" s="1"/>
      <c r="B503" s="2"/>
      <c r="C503" s="19"/>
      <c r="D503" s="19"/>
      <c r="E503" s="19"/>
      <c r="F503" s="19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</row>
    <row r="504" spans="1:74" s="17" customFormat="1">
      <c r="A504" s="1"/>
      <c r="B504" s="2"/>
      <c r="C504" s="19"/>
      <c r="D504" s="19"/>
      <c r="E504" s="19"/>
      <c r="F504" s="19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</row>
    <row r="505" spans="1:74" s="17" customFormat="1">
      <c r="A505" s="1"/>
      <c r="B505" s="2"/>
      <c r="C505" s="19"/>
      <c r="D505" s="19"/>
      <c r="E505" s="19"/>
      <c r="F505" s="19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</row>
    <row r="506" spans="1:74" s="17" customFormat="1">
      <c r="A506" s="1"/>
      <c r="B506" s="2"/>
      <c r="C506" s="19"/>
      <c r="D506" s="19"/>
      <c r="E506" s="19"/>
      <c r="F506" s="19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</row>
    <row r="507" spans="1:74" s="17" customFormat="1">
      <c r="A507" s="1"/>
      <c r="B507" s="2"/>
      <c r="C507" s="19"/>
      <c r="D507" s="19"/>
      <c r="E507" s="19"/>
      <c r="F507" s="19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</row>
    <row r="508" spans="1:74" s="17" customFormat="1">
      <c r="A508" s="1"/>
      <c r="B508" s="2"/>
      <c r="C508" s="19"/>
      <c r="D508" s="19"/>
      <c r="E508" s="19"/>
      <c r="F508" s="19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</row>
    <row r="509" spans="1:74" s="17" customFormat="1">
      <c r="A509" s="1"/>
      <c r="B509" s="2"/>
      <c r="C509" s="19"/>
      <c r="D509" s="19"/>
      <c r="E509" s="19"/>
      <c r="F509" s="19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</row>
    <row r="510" spans="1:74" s="17" customFormat="1">
      <c r="A510" s="1"/>
      <c r="B510" s="2"/>
      <c r="C510" s="19"/>
      <c r="D510" s="19"/>
      <c r="E510" s="19"/>
      <c r="F510" s="19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</row>
    <row r="511" spans="1:74" s="17" customFormat="1">
      <c r="A511" s="1"/>
      <c r="B511" s="2"/>
      <c r="C511" s="19"/>
      <c r="D511" s="19"/>
      <c r="E511" s="19"/>
      <c r="F511" s="19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</row>
    <row r="512" spans="1:74" s="17" customFormat="1">
      <c r="A512" s="1"/>
      <c r="B512" s="2"/>
      <c r="C512" s="19"/>
      <c r="D512" s="19"/>
      <c r="E512" s="19"/>
      <c r="F512" s="19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</row>
    <row r="513" spans="1:74" s="17" customFormat="1">
      <c r="A513" s="1"/>
      <c r="B513" s="2"/>
      <c r="C513" s="19"/>
      <c r="D513" s="19"/>
      <c r="E513" s="19"/>
      <c r="F513" s="19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</row>
    <row r="514" spans="1:74" s="17" customFormat="1">
      <c r="A514" s="1"/>
      <c r="B514" s="2"/>
      <c r="C514" s="19"/>
      <c r="D514" s="19"/>
      <c r="E514" s="19"/>
      <c r="F514" s="19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</row>
    <row r="515" spans="1:74" s="17" customFormat="1">
      <c r="A515" s="1"/>
      <c r="B515" s="2"/>
      <c r="C515" s="19"/>
      <c r="D515" s="19"/>
      <c r="E515" s="19"/>
      <c r="F515" s="19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</row>
    <row r="516" spans="1:74" s="17" customFormat="1">
      <c r="A516" s="1"/>
      <c r="B516" s="2"/>
      <c r="C516" s="19"/>
      <c r="D516" s="19"/>
      <c r="E516" s="19"/>
      <c r="F516" s="19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</row>
    <row r="517" spans="1:74" s="17" customFormat="1">
      <c r="A517" s="1"/>
      <c r="B517" s="2"/>
      <c r="C517" s="19"/>
      <c r="D517" s="19"/>
      <c r="E517" s="19"/>
      <c r="F517" s="19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</row>
    <row r="518" spans="1:74" s="17" customFormat="1">
      <c r="A518" s="1"/>
      <c r="B518" s="2"/>
      <c r="C518" s="19"/>
      <c r="D518" s="19"/>
      <c r="E518" s="19"/>
      <c r="F518" s="19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</row>
    <row r="519" spans="1:74" s="17" customFormat="1">
      <c r="A519" s="1"/>
      <c r="B519" s="2"/>
      <c r="C519" s="19"/>
      <c r="D519" s="19"/>
      <c r="E519" s="19"/>
      <c r="F519" s="19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</row>
    <row r="520" spans="1:74" s="17" customFormat="1">
      <c r="A520" s="1"/>
      <c r="B520" s="2"/>
      <c r="C520" s="19"/>
      <c r="D520" s="19"/>
      <c r="E520" s="19"/>
      <c r="F520" s="19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</row>
    <row r="521" spans="1:74" s="17" customFormat="1">
      <c r="A521" s="1"/>
      <c r="B521" s="2"/>
      <c r="C521" s="19"/>
      <c r="D521" s="19"/>
      <c r="E521" s="19"/>
      <c r="F521" s="19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</row>
    <row r="522" spans="1:74" s="17" customFormat="1">
      <c r="A522" s="1"/>
      <c r="B522" s="2"/>
      <c r="C522" s="19"/>
      <c r="D522" s="19"/>
      <c r="E522" s="19"/>
      <c r="F522" s="19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</row>
    <row r="523" spans="1:74" s="17" customFormat="1">
      <c r="A523" s="1"/>
      <c r="B523" s="2"/>
      <c r="C523" s="19"/>
      <c r="D523" s="19"/>
      <c r="E523" s="19"/>
      <c r="F523" s="19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</row>
    <row r="524" spans="1:74" s="17" customFormat="1">
      <c r="A524" s="1"/>
      <c r="B524" s="2"/>
      <c r="C524" s="19"/>
      <c r="D524" s="19"/>
      <c r="E524" s="19"/>
      <c r="F524" s="19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</row>
    <row r="525" spans="1:74" s="17" customFormat="1">
      <c r="A525" s="1"/>
      <c r="B525" s="2"/>
      <c r="C525" s="19"/>
      <c r="D525" s="19"/>
      <c r="E525" s="19"/>
      <c r="F525" s="19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</row>
    <row r="526" spans="1:74" s="17" customFormat="1">
      <c r="A526" s="1"/>
      <c r="B526" s="2"/>
      <c r="C526" s="19"/>
      <c r="D526" s="19"/>
      <c r="E526" s="19"/>
      <c r="F526" s="19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</row>
    <row r="527" spans="1:74" s="17" customFormat="1">
      <c r="A527" s="1"/>
      <c r="B527" s="2"/>
      <c r="C527" s="19"/>
      <c r="D527" s="19"/>
      <c r="E527" s="19"/>
      <c r="F527" s="19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</row>
    <row r="528" spans="1:74" s="17" customFormat="1">
      <c r="A528" s="1"/>
      <c r="B528" s="2"/>
      <c r="C528" s="19"/>
      <c r="D528" s="19"/>
      <c r="E528" s="19"/>
      <c r="F528" s="19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</row>
    <row r="529" spans="1:74" s="17" customFormat="1">
      <c r="A529" s="1"/>
      <c r="B529" s="2"/>
      <c r="C529" s="19"/>
      <c r="D529" s="19"/>
      <c r="E529" s="19"/>
      <c r="F529" s="19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</row>
    <row r="530" spans="1:74" s="17" customFormat="1">
      <c r="A530" s="1"/>
      <c r="B530" s="2"/>
      <c r="C530" s="19"/>
      <c r="D530" s="19"/>
      <c r="E530" s="19"/>
      <c r="F530" s="19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</row>
    <row r="531" spans="1:74" s="17" customFormat="1">
      <c r="A531" s="1"/>
      <c r="B531" s="2"/>
      <c r="C531" s="19"/>
      <c r="D531" s="19"/>
      <c r="E531" s="19"/>
      <c r="F531" s="19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</row>
    <row r="532" spans="1:74" s="17" customFormat="1">
      <c r="A532" s="1"/>
      <c r="B532" s="2"/>
      <c r="C532" s="19"/>
      <c r="D532" s="19"/>
      <c r="E532" s="19"/>
      <c r="F532" s="19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</row>
    <row r="533" spans="1:74" s="17" customFormat="1">
      <c r="A533" s="1"/>
      <c r="B533" s="2"/>
      <c r="C533" s="19"/>
      <c r="D533" s="19"/>
      <c r="E533" s="19"/>
      <c r="F533" s="19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</row>
    <row r="534" spans="1:74" s="17" customFormat="1">
      <c r="A534" s="1"/>
      <c r="B534" s="2"/>
      <c r="C534" s="19"/>
      <c r="D534" s="19"/>
      <c r="E534" s="19"/>
      <c r="F534" s="19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</row>
    <row r="535" spans="1:74" s="17" customFormat="1">
      <c r="A535" s="1"/>
      <c r="B535" s="2"/>
      <c r="C535" s="19"/>
      <c r="D535" s="19"/>
      <c r="E535" s="19"/>
      <c r="F535" s="19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</row>
    <row r="536" spans="1:74" s="17" customFormat="1">
      <c r="A536" s="1"/>
      <c r="B536" s="2"/>
      <c r="C536" s="19"/>
      <c r="D536" s="19"/>
      <c r="E536" s="19"/>
      <c r="F536" s="19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</row>
    <row r="537" spans="1:74" s="17" customFormat="1">
      <c r="A537" s="1"/>
      <c r="B537" s="2"/>
      <c r="C537" s="19"/>
      <c r="D537" s="19"/>
      <c r="E537" s="19"/>
      <c r="F537" s="19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</row>
    <row r="538" spans="1:74" s="17" customFormat="1">
      <c r="A538" s="1"/>
      <c r="B538" s="2"/>
      <c r="C538" s="19"/>
      <c r="D538" s="19"/>
      <c r="E538" s="19"/>
      <c r="F538" s="19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</row>
    <row r="539" spans="1:74" s="17" customFormat="1">
      <c r="A539" s="1"/>
      <c r="B539" s="2"/>
      <c r="C539" s="19"/>
      <c r="D539" s="19"/>
      <c r="E539" s="19"/>
      <c r="F539" s="19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</row>
    <row r="540" spans="1:74" s="17" customFormat="1">
      <c r="A540" s="1"/>
      <c r="B540" s="2"/>
      <c r="C540" s="19"/>
      <c r="D540" s="19"/>
      <c r="E540" s="19"/>
      <c r="F540" s="19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</row>
    <row r="541" spans="1:74" s="17" customFormat="1">
      <c r="A541" s="1"/>
      <c r="B541" s="2"/>
      <c r="C541" s="19"/>
      <c r="D541" s="19"/>
      <c r="E541" s="19"/>
      <c r="F541" s="19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</row>
    <row r="542" spans="1:74" s="17" customFormat="1">
      <c r="A542" s="1"/>
      <c r="B542" s="2"/>
      <c r="C542" s="19"/>
      <c r="D542" s="19"/>
      <c r="E542" s="19"/>
      <c r="F542" s="19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</row>
    <row r="543" spans="1:74" s="17" customFormat="1">
      <c r="A543" s="1"/>
      <c r="B543" s="2"/>
      <c r="C543" s="19"/>
      <c r="D543" s="19"/>
      <c r="E543" s="19"/>
      <c r="F543" s="19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</row>
    <row r="544" spans="1:74" s="17" customFormat="1">
      <c r="A544" s="1"/>
      <c r="B544" s="2"/>
      <c r="C544" s="19"/>
      <c r="D544" s="19"/>
      <c r="E544" s="19"/>
      <c r="F544" s="19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</row>
    <row r="545" spans="1:74" s="17" customFormat="1">
      <c r="A545" s="1"/>
      <c r="B545" s="2"/>
      <c r="C545" s="19"/>
      <c r="D545" s="19"/>
      <c r="E545" s="19"/>
      <c r="F545" s="19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</row>
    <row r="546" spans="1:74" s="17" customFormat="1">
      <c r="A546" s="1"/>
      <c r="B546" s="2"/>
      <c r="C546" s="19"/>
      <c r="D546" s="19"/>
      <c r="E546" s="19"/>
      <c r="F546" s="19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</row>
    <row r="547" spans="1:74" s="17" customFormat="1">
      <c r="A547" s="1"/>
      <c r="B547" s="2"/>
      <c r="C547" s="19"/>
      <c r="D547" s="19"/>
      <c r="E547" s="19"/>
      <c r="F547" s="19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</row>
    <row r="548" spans="1:74" s="17" customFormat="1">
      <c r="A548" s="1"/>
      <c r="B548" s="2"/>
      <c r="C548" s="19"/>
      <c r="D548" s="19"/>
      <c r="E548" s="19"/>
      <c r="F548" s="19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</row>
    <row r="549" spans="1:74" s="17" customFormat="1">
      <c r="A549" s="1"/>
      <c r="B549" s="2"/>
      <c r="C549" s="19"/>
      <c r="D549" s="19"/>
      <c r="E549" s="19"/>
      <c r="F549" s="19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</row>
    <row r="550" spans="1:74" s="17" customFormat="1">
      <c r="A550" s="1"/>
      <c r="B550" s="2"/>
      <c r="C550" s="19"/>
      <c r="D550" s="19"/>
      <c r="E550" s="19"/>
      <c r="F550" s="19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</row>
    <row r="551" spans="1:74" s="17" customFormat="1">
      <c r="A551" s="1"/>
      <c r="B551" s="2"/>
      <c r="C551" s="19"/>
      <c r="D551" s="19"/>
      <c r="E551" s="19"/>
      <c r="F551" s="19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</row>
    <row r="552" spans="1:74" s="17" customFormat="1">
      <c r="A552" s="1"/>
      <c r="B552" s="2"/>
      <c r="C552" s="19"/>
      <c r="D552" s="19"/>
      <c r="E552" s="19"/>
      <c r="F552" s="19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</row>
    <row r="553" spans="1:74" s="17" customFormat="1">
      <c r="A553" s="1"/>
      <c r="B553" s="2"/>
      <c r="C553" s="19"/>
      <c r="D553" s="19"/>
      <c r="E553" s="19"/>
      <c r="F553" s="19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</row>
    <row r="554" spans="1:74" s="17" customFormat="1">
      <c r="A554" s="1"/>
      <c r="B554" s="2"/>
      <c r="C554" s="19"/>
      <c r="D554" s="19"/>
      <c r="E554" s="19"/>
      <c r="F554" s="19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</row>
    <row r="555" spans="1:74" s="17" customFormat="1">
      <c r="A555" s="1"/>
      <c r="B555" s="2"/>
      <c r="C555" s="19"/>
      <c r="D555" s="19"/>
      <c r="E555" s="19"/>
      <c r="F555" s="19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</row>
    <row r="556" spans="1:74" s="17" customFormat="1">
      <c r="A556" s="1"/>
      <c r="B556" s="2"/>
      <c r="C556" s="19"/>
      <c r="D556" s="19"/>
      <c r="E556" s="19"/>
      <c r="F556" s="19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</row>
    <row r="557" spans="1:74" s="17" customFormat="1">
      <c r="A557" s="1"/>
      <c r="B557" s="2"/>
      <c r="C557" s="19"/>
      <c r="D557" s="19"/>
      <c r="E557" s="19"/>
      <c r="F557" s="19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</row>
    <row r="558" spans="1:74" s="17" customFormat="1">
      <c r="A558" s="1"/>
      <c r="B558" s="2"/>
      <c r="C558" s="19"/>
      <c r="D558" s="19"/>
      <c r="E558" s="19"/>
      <c r="F558" s="19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</row>
    <row r="559" spans="1:74" s="17" customFormat="1">
      <c r="A559" s="1"/>
      <c r="B559" s="2"/>
      <c r="C559" s="19"/>
      <c r="D559" s="19"/>
      <c r="E559" s="19"/>
      <c r="F559" s="19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</row>
    <row r="560" spans="1:74" s="17" customFormat="1">
      <c r="A560" s="1"/>
      <c r="B560" s="2"/>
      <c r="C560" s="19"/>
      <c r="D560" s="19"/>
      <c r="E560" s="19"/>
      <c r="F560" s="19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</row>
    <row r="561" spans="1:74" s="17" customFormat="1">
      <c r="A561" s="1"/>
      <c r="B561" s="2"/>
      <c r="C561" s="19"/>
      <c r="D561" s="19"/>
      <c r="E561" s="19"/>
      <c r="F561" s="19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</row>
    <row r="562" spans="1:74" s="17" customFormat="1">
      <c r="A562" s="1"/>
      <c r="B562" s="2"/>
      <c r="C562" s="19"/>
      <c r="D562" s="19"/>
      <c r="E562" s="19"/>
      <c r="F562" s="19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</row>
    <row r="563" spans="1:74" s="17" customFormat="1">
      <c r="A563" s="1"/>
      <c r="B563" s="2"/>
      <c r="C563" s="19"/>
      <c r="D563" s="19"/>
      <c r="E563" s="19"/>
      <c r="F563" s="19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</row>
    <row r="564" spans="1:74" s="17" customFormat="1">
      <c r="A564" s="1"/>
      <c r="B564" s="2"/>
      <c r="C564" s="19"/>
      <c r="D564" s="19"/>
      <c r="E564" s="19"/>
      <c r="F564" s="19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</row>
    <row r="565" spans="1:74" s="17" customFormat="1">
      <c r="A565" s="1"/>
      <c r="B565" s="2"/>
      <c r="C565" s="19"/>
      <c r="D565" s="19"/>
      <c r="E565" s="19"/>
      <c r="F565" s="19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</row>
    <row r="566" spans="1:74" s="17" customFormat="1">
      <c r="A566" s="1"/>
      <c r="B566" s="2"/>
      <c r="C566" s="19"/>
      <c r="D566" s="19"/>
      <c r="E566" s="19"/>
      <c r="F566" s="19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</row>
    <row r="567" spans="1:74" s="17" customFormat="1">
      <c r="A567" s="1"/>
      <c r="B567" s="2"/>
      <c r="C567" s="19"/>
      <c r="D567" s="19"/>
      <c r="E567" s="19"/>
      <c r="F567" s="19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</row>
    <row r="568" spans="1:74" s="17" customFormat="1">
      <c r="A568" s="1"/>
      <c r="B568" s="2"/>
      <c r="C568" s="19"/>
      <c r="D568" s="19"/>
      <c r="E568" s="19"/>
      <c r="F568" s="19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</row>
    <row r="569" spans="1:74" s="17" customFormat="1">
      <c r="A569" s="1"/>
      <c r="B569" s="2"/>
      <c r="C569" s="19"/>
      <c r="D569" s="19"/>
      <c r="E569" s="19"/>
      <c r="F569" s="19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</row>
    <row r="570" spans="1:74" s="17" customFormat="1">
      <c r="A570" s="1"/>
      <c r="B570" s="2"/>
      <c r="C570" s="19"/>
      <c r="D570" s="19"/>
      <c r="E570" s="19"/>
      <c r="F570" s="19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</row>
    <row r="571" spans="1:74" s="17" customFormat="1">
      <c r="A571" s="1"/>
      <c r="B571" s="2"/>
      <c r="C571" s="19"/>
      <c r="D571" s="19"/>
      <c r="E571" s="19"/>
      <c r="F571" s="19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</row>
    <row r="572" spans="1:74" s="17" customFormat="1">
      <c r="A572" s="1"/>
      <c r="B572" s="2"/>
      <c r="C572" s="19"/>
      <c r="D572" s="19"/>
      <c r="E572" s="19"/>
      <c r="F572" s="19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</row>
    <row r="573" spans="1:74" s="17" customFormat="1">
      <c r="A573" s="1"/>
      <c r="B573" s="2"/>
      <c r="C573" s="19"/>
      <c r="D573" s="19"/>
      <c r="E573" s="19"/>
      <c r="F573" s="19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</row>
    <row r="574" spans="1:74" s="17" customFormat="1">
      <c r="A574" s="1"/>
      <c r="B574" s="2"/>
      <c r="C574" s="19"/>
      <c r="D574" s="19"/>
      <c r="E574" s="19"/>
      <c r="F574" s="19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</row>
    <row r="575" spans="1:74" s="17" customFormat="1">
      <c r="A575" s="1"/>
      <c r="B575" s="2"/>
      <c r="C575" s="19"/>
      <c r="D575" s="19"/>
      <c r="E575" s="19"/>
      <c r="F575" s="19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</row>
    <row r="576" spans="1:74" s="17" customFormat="1">
      <c r="A576" s="1"/>
      <c r="B576" s="2"/>
      <c r="C576" s="19"/>
      <c r="D576" s="19"/>
      <c r="E576" s="19"/>
      <c r="F576" s="19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</row>
    <row r="577" spans="1:74" s="17" customFormat="1">
      <c r="A577" s="1"/>
      <c r="B577" s="2"/>
      <c r="C577" s="19"/>
      <c r="D577" s="19"/>
      <c r="E577" s="19"/>
      <c r="F577" s="19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</row>
    <row r="578" spans="1:74" s="17" customFormat="1">
      <c r="A578" s="1"/>
      <c r="B578" s="2"/>
      <c r="C578" s="19"/>
      <c r="D578" s="19"/>
      <c r="E578" s="19"/>
      <c r="F578" s="19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</row>
    <row r="579" spans="1:74" s="17" customFormat="1">
      <c r="A579" s="1"/>
      <c r="B579" s="2"/>
      <c r="C579" s="19"/>
      <c r="D579" s="19"/>
      <c r="E579" s="19"/>
      <c r="F579" s="19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</row>
    <row r="580" spans="1:74" s="17" customFormat="1">
      <c r="A580" s="1"/>
      <c r="B580" s="2"/>
      <c r="C580" s="19"/>
      <c r="D580" s="19"/>
      <c r="E580" s="19"/>
      <c r="F580" s="19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</row>
    <row r="581" spans="1:74" s="17" customFormat="1">
      <c r="A581" s="1"/>
      <c r="B581" s="2"/>
      <c r="C581" s="19"/>
      <c r="D581" s="19"/>
      <c r="E581" s="19"/>
      <c r="F581" s="19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</row>
    <row r="582" spans="1:74" s="17" customFormat="1">
      <c r="A582" s="1"/>
      <c r="B582" s="2"/>
      <c r="C582" s="19"/>
      <c r="D582" s="19"/>
      <c r="E582" s="19"/>
      <c r="F582" s="19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</row>
    <row r="583" spans="1:74" s="17" customFormat="1">
      <c r="A583" s="1"/>
      <c r="B583" s="2"/>
      <c r="C583" s="19"/>
      <c r="D583" s="19"/>
      <c r="E583" s="19"/>
      <c r="F583" s="19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</row>
    <row r="584" spans="1:74" s="17" customFormat="1">
      <c r="A584" s="1"/>
      <c r="B584" s="2"/>
      <c r="C584" s="19"/>
      <c r="D584" s="19"/>
      <c r="E584" s="19"/>
      <c r="F584" s="19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</row>
    <row r="585" spans="1:74" s="17" customFormat="1">
      <c r="A585" s="1"/>
      <c r="B585" s="2"/>
      <c r="C585" s="19"/>
      <c r="D585" s="19"/>
      <c r="E585" s="19"/>
      <c r="F585" s="19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</row>
    <row r="586" spans="1:74" s="17" customFormat="1">
      <c r="A586" s="1"/>
      <c r="B586" s="2"/>
      <c r="C586" s="19"/>
      <c r="D586" s="19"/>
      <c r="E586" s="19"/>
      <c r="F586" s="19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</row>
    <row r="587" spans="1:74" s="17" customFormat="1">
      <c r="A587" s="1"/>
      <c r="B587" s="2"/>
      <c r="C587" s="19"/>
      <c r="D587" s="19"/>
      <c r="E587" s="19"/>
      <c r="F587" s="19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</row>
    <row r="588" spans="1:74" s="17" customFormat="1">
      <c r="A588" s="1"/>
      <c r="B588" s="2"/>
      <c r="C588" s="19"/>
      <c r="D588" s="19"/>
      <c r="E588" s="19"/>
      <c r="F588" s="19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</row>
    <row r="589" spans="1:74" s="17" customFormat="1">
      <c r="A589" s="1"/>
      <c r="B589" s="2"/>
      <c r="C589" s="19"/>
      <c r="D589" s="19"/>
      <c r="E589" s="19"/>
      <c r="F589" s="19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</row>
    <row r="590" spans="1:74" s="17" customFormat="1">
      <c r="A590" s="1"/>
      <c r="B590" s="2"/>
      <c r="C590" s="19"/>
      <c r="D590" s="19"/>
      <c r="E590" s="19"/>
      <c r="F590" s="19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</row>
    <row r="591" spans="1:74" s="17" customFormat="1">
      <c r="A591" s="1"/>
      <c r="B591" s="2"/>
      <c r="C591" s="19"/>
      <c r="D591" s="19"/>
      <c r="E591" s="19"/>
      <c r="F591" s="19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</row>
    <row r="592" spans="1:74" s="17" customFormat="1">
      <c r="A592" s="1"/>
      <c r="B592" s="2"/>
      <c r="C592" s="19"/>
      <c r="D592" s="19"/>
      <c r="E592" s="19"/>
      <c r="F592" s="19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</row>
    <row r="593" spans="1:74" s="17" customFormat="1">
      <c r="A593" s="1"/>
      <c r="B593" s="2"/>
      <c r="C593" s="19"/>
      <c r="D593" s="19"/>
      <c r="E593" s="19"/>
      <c r="F593" s="19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</row>
    <row r="594" spans="1:74" s="17" customFormat="1">
      <c r="A594" s="1"/>
      <c r="B594" s="2"/>
      <c r="C594" s="19"/>
      <c r="D594" s="19"/>
      <c r="E594" s="19"/>
      <c r="F594" s="19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</row>
    <row r="595" spans="1:74" s="17" customFormat="1">
      <c r="A595" s="1"/>
      <c r="B595" s="2"/>
      <c r="C595" s="19"/>
      <c r="D595" s="19"/>
      <c r="E595" s="19"/>
      <c r="F595" s="19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</row>
    <row r="596" spans="1:74" s="17" customFormat="1">
      <c r="A596" s="1"/>
      <c r="B596" s="2"/>
      <c r="C596" s="19"/>
      <c r="D596" s="19"/>
      <c r="E596" s="19"/>
      <c r="F596" s="19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</row>
    <row r="597" spans="1:74" s="17" customFormat="1">
      <c r="A597" s="1"/>
      <c r="B597" s="2"/>
      <c r="C597" s="19"/>
      <c r="D597" s="19"/>
      <c r="E597" s="19"/>
      <c r="F597" s="19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</row>
    <row r="598" spans="1:74" s="17" customFormat="1">
      <c r="A598" s="1"/>
      <c r="B598" s="2"/>
      <c r="C598" s="19"/>
      <c r="D598" s="19"/>
      <c r="E598" s="19"/>
      <c r="F598" s="19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</row>
    <row r="599" spans="1:74" s="17" customFormat="1">
      <c r="A599" s="1"/>
      <c r="B599" s="2"/>
      <c r="C599" s="19"/>
      <c r="D599" s="19"/>
      <c r="E599" s="19"/>
      <c r="F599" s="19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</row>
    <row r="600" spans="1:74" s="17" customFormat="1">
      <c r="A600" s="1"/>
      <c r="B600" s="2"/>
      <c r="C600" s="19"/>
      <c r="D600" s="19"/>
      <c r="E600" s="19"/>
      <c r="F600" s="19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</row>
    <row r="601" spans="1:74" s="17" customFormat="1">
      <c r="A601" s="1"/>
      <c r="B601" s="2"/>
      <c r="C601" s="19"/>
      <c r="D601" s="19"/>
      <c r="E601" s="19"/>
      <c r="F601" s="19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</row>
    <row r="602" spans="1:74" s="17" customFormat="1">
      <c r="A602" s="1"/>
      <c r="B602" s="2"/>
      <c r="C602" s="19"/>
      <c r="D602" s="19"/>
      <c r="E602" s="19"/>
      <c r="F602" s="19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</row>
    <row r="603" spans="1:74" s="17" customFormat="1">
      <c r="A603" s="1"/>
      <c r="B603" s="2"/>
      <c r="C603" s="19"/>
      <c r="D603" s="19"/>
      <c r="E603" s="19"/>
      <c r="F603" s="19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</row>
    <row r="604" spans="1:74" s="17" customFormat="1">
      <c r="A604" s="1"/>
      <c r="B604" s="2"/>
      <c r="C604" s="19"/>
      <c r="D604" s="19"/>
      <c r="E604" s="19"/>
      <c r="F604" s="19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</row>
    <row r="605" spans="1:74" s="17" customFormat="1">
      <c r="A605" s="1"/>
      <c r="B605" s="2"/>
      <c r="C605" s="19"/>
      <c r="D605" s="19"/>
      <c r="E605" s="19"/>
      <c r="F605" s="19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</row>
    <row r="606" spans="1:74" s="17" customFormat="1">
      <c r="A606" s="1"/>
      <c r="B606" s="2"/>
      <c r="C606" s="19"/>
      <c r="D606" s="19"/>
      <c r="E606" s="19"/>
      <c r="F606" s="19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</row>
    <row r="607" spans="1:74" s="17" customFormat="1">
      <c r="A607" s="1"/>
      <c r="B607" s="2"/>
      <c r="C607" s="19"/>
      <c r="D607" s="19"/>
      <c r="E607" s="19"/>
      <c r="F607" s="19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</row>
    <row r="608" spans="1:74" s="17" customFormat="1">
      <c r="A608" s="1"/>
      <c r="B608" s="2"/>
      <c r="C608" s="19"/>
      <c r="D608" s="19"/>
      <c r="E608" s="19"/>
      <c r="F608" s="19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</row>
    <row r="609" spans="1:74" s="17" customFormat="1">
      <c r="A609" s="1"/>
      <c r="B609" s="2"/>
      <c r="C609" s="19"/>
      <c r="D609" s="19"/>
      <c r="E609" s="19"/>
      <c r="F609" s="19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</row>
    <row r="610" spans="1:74" s="17" customFormat="1">
      <c r="A610" s="1"/>
      <c r="B610" s="2"/>
      <c r="C610" s="19"/>
      <c r="D610" s="19"/>
      <c r="E610" s="19"/>
      <c r="F610" s="19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</row>
    <row r="611" spans="1:74" s="17" customFormat="1">
      <c r="A611" s="1"/>
      <c r="B611" s="2"/>
      <c r="C611" s="19"/>
      <c r="D611" s="19"/>
      <c r="E611" s="19"/>
      <c r="F611" s="19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</row>
    <row r="612" spans="1:74" s="17" customFormat="1">
      <c r="A612" s="1"/>
      <c r="B612" s="2"/>
      <c r="C612" s="19"/>
      <c r="D612" s="19"/>
      <c r="E612" s="19"/>
      <c r="F612" s="19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</row>
    <row r="613" spans="1:74" s="17" customFormat="1">
      <c r="A613" s="1"/>
      <c r="B613" s="2"/>
      <c r="C613" s="19"/>
      <c r="D613" s="19"/>
      <c r="E613" s="19"/>
      <c r="F613" s="19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</row>
    <row r="614" spans="1:74" s="17" customFormat="1">
      <c r="A614" s="1"/>
      <c r="B614" s="2"/>
      <c r="C614" s="19"/>
      <c r="D614" s="19"/>
      <c r="E614" s="19"/>
      <c r="F614" s="19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</row>
    <row r="615" spans="1:74" s="17" customFormat="1">
      <c r="A615" s="1"/>
      <c r="B615" s="2"/>
      <c r="C615" s="19"/>
      <c r="D615" s="19"/>
      <c r="E615" s="19"/>
      <c r="F615" s="19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</row>
    <row r="616" spans="1:74" s="17" customFormat="1">
      <c r="A616" s="1"/>
      <c r="B616" s="2"/>
      <c r="C616" s="19"/>
      <c r="D616" s="19"/>
      <c r="E616" s="19"/>
      <c r="F616" s="19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</row>
    <row r="617" spans="1:74" s="17" customFormat="1">
      <c r="A617" s="1"/>
      <c r="B617" s="2"/>
      <c r="C617" s="19"/>
      <c r="D617" s="19"/>
      <c r="E617" s="19"/>
      <c r="F617" s="19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</row>
    <row r="618" spans="1:74" s="17" customFormat="1">
      <c r="A618" s="1"/>
      <c r="B618" s="2"/>
      <c r="C618" s="19"/>
      <c r="D618" s="19"/>
      <c r="E618" s="19"/>
      <c r="F618" s="19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</row>
    <row r="619" spans="1:74" s="17" customFormat="1">
      <c r="A619" s="1"/>
      <c r="B619" s="2"/>
      <c r="C619" s="19"/>
      <c r="D619" s="19"/>
      <c r="E619" s="19"/>
      <c r="F619" s="19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</row>
    <row r="620" spans="1:74" s="17" customFormat="1">
      <c r="A620" s="1"/>
      <c r="B620" s="2"/>
      <c r="C620" s="19"/>
      <c r="D620" s="19"/>
      <c r="E620" s="19"/>
      <c r="F620" s="19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</row>
    <row r="621" spans="1:74" s="17" customFormat="1">
      <c r="A621" s="1"/>
      <c r="B621" s="2"/>
      <c r="C621" s="19"/>
      <c r="D621" s="19"/>
      <c r="E621" s="19"/>
      <c r="F621" s="19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</row>
    <row r="622" spans="1:74" s="17" customFormat="1">
      <c r="A622" s="1"/>
      <c r="B622" s="2"/>
      <c r="C622" s="19"/>
      <c r="D622" s="19"/>
      <c r="E622" s="19"/>
      <c r="F622" s="19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</row>
    <row r="623" spans="1:74" s="17" customFormat="1">
      <c r="A623" s="1"/>
      <c r="B623" s="2"/>
      <c r="C623" s="19"/>
      <c r="D623" s="19"/>
      <c r="E623" s="19"/>
      <c r="F623" s="19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</row>
    <row r="624" spans="1:74" s="17" customFormat="1">
      <c r="A624" s="1"/>
      <c r="B624" s="2"/>
      <c r="C624" s="19"/>
      <c r="D624" s="19"/>
      <c r="E624" s="19"/>
      <c r="F624" s="19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</row>
    <row r="625" spans="1:74" s="17" customFormat="1">
      <c r="A625" s="1"/>
      <c r="B625" s="2"/>
      <c r="C625" s="19"/>
      <c r="D625" s="19"/>
      <c r="E625" s="19"/>
      <c r="F625" s="19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</row>
    <row r="626" spans="1:74" s="17" customFormat="1">
      <c r="A626" s="1"/>
      <c r="B626" s="2"/>
      <c r="C626" s="19"/>
      <c r="D626" s="19"/>
      <c r="E626" s="19"/>
      <c r="F626" s="19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</row>
    <row r="627" spans="1:74" s="17" customFormat="1">
      <c r="A627" s="1"/>
      <c r="B627" s="2"/>
      <c r="C627" s="19"/>
      <c r="D627" s="19"/>
      <c r="E627" s="19"/>
      <c r="F627" s="19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</row>
    <row r="628" spans="1:74" s="17" customFormat="1">
      <c r="A628" s="1"/>
      <c r="B628" s="2"/>
      <c r="C628" s="19"/>
      <c r="D628" s="19"/>
      <c r="E628" s="19"/>
      <c r="F628" s="19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</row>
    <row r="629" spans="1:74" s="17" customFormat="1">
      <c r="A629" s="1"/>
      <c r="B629" s="2"/>
      <c r="C629" s="19"/>
      <c r="D629" s="19"/>
      <c r="E629" s="19"/>
      <c r="F629" s="19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</row>
    <row r="630" spans="1:74" s="17" customFormat="1">
      <c r="A630" s="1"/>
      <c r="B630" s="2"/>
      <c r="C630" s="19"/>
      <c r="D630" s="19"/>
      <c r="E630" s="19"/>
      <c r="F630" s="19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</row>
    <row r="631" spans="1:74" s="17" customFormat="1">
      <c r="A631" s="1"/>
      <c r="B631" s="2"/>
      <c r="C631" s="19"/>
      <c r="D631" s="19"/>
      <c r="E631" s="19"/>
      <c r="F631" s="19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</row>
    <row r="632" spans="1:74" s="17" customFormat="1">
      <c r="A632" s="1"/>
      <c r="B632" s="2"/>
      <c r="C632" s="19"/>
      <c r="D632" s="19"/>
      <c r="E632" s="19"/>
      <c r="F632" s="19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</row>
    <row r="633" spans="1:74" s="17" customFormat="1">
      <c r="A633" s="1"/>
      <c r="B633" s="2"/>
      <c r="C633" s="19"/>
      <c r="D633" s="19"/>
      <c r="E633" s="19"/>
      <c r="F633" s="19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</row>
    <row r="634" spans="1:74" s="17" customFormat="1">
      <c r="A634" s="1"/>
      <c r="B634" s="2"/>
      <c r="C634" s="19"/>
      <c r="D634" s="19"/>
      <c r="E634" s="19"/>
      <c r="F634" s="19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</row>
    <row r="635" spans="1:74" s="17" customFormat="1">
      <c r="A635" s="1"/>
      <c r="B635" s="2"/>
      <c r="C635" s="19"/>
      <c r="D635" s="19"/>
      <c r="E635" s="19"/>
      <c r="F635" s="19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</row>
    <row r="636" spans="1:74" s="17" customFormat="1">
      <c r="A636" s="1"/>
      <c r="B636" s="2"/>
      <c r="C636" s="19"/>
      <c r="D636" s="19"/>
      <c r="E636" s="19"/>
      <c r="F636" s="19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</row>
    <row r="637" spans="1:74" s="17" customFormat="1">
      <c r="A637" s="1"/>
      <c r="B637" s="2"/>
      <c r="C637" s="19"/>
      <c r="D637" s="19"/>
      <c r="E637" s="19"/>
      <c r="F637" s="19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</row>
    <row r="638" spans="1:74" s="17" customFormat="1">
      <c r="A638" s="1"/>
      <c r="B638" s="2"/>
      <c r="C638" s="19"/>
      <c r="D638" s="19"/>
      <c r="E638" s="19"/>
      <c r="F638" s="19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</row>
    <row r="639" spans="1:74" s="17" customFormat="1">
      <c r="A639" s="1"/>
      <c r="B639" s="2"/>
      <c r="C639" s="19"/>
      <c r="D639" s="19"/>
      <c r="E639" s="19"/>
      <c r="F639" s="19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</row>
    <row r="640" spans="1:74" s="17" customFormat="1">
      <c r="A640" s="1"/>
      <c r="B640" s="2"/>
      <c r="C640" s="19"/>
      <c r="D640" s="19"/>
      <c r="E640" s="19"/>
      <c r="F640" s="19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</row>
    <row r="641" spans="1:74" s="17" customFormat="1">
      <c r="A641" s="1"/>
      <c r="B641" s="2"/>
      <c r="C641" s="19"/>
      <c r="D641" s="19"/>
      <c r="E641" s="19"/>
      <c r="F641" s="19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</row>
    <row r="642" spans="1:74" s="17" customFormat="1">
      <c r="A642" s="1"/>
      <c r="B642" s="2"/>
      <c r="C642" s="19"/>
      <c r="D642" s="19"/>
      <c r="E642" s="19"/>
      <c r="F642" s="19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</row>
    <row r="643" spans="1:74" s="17" customFormat="1">
      <c r="A643" s="1"/>
      <c r="B643" s="2"/>
      <c r="C643" s="19"/>
      <c r="D643" s="19"/>
      <c r="E643" s="19"/>
      <c r="F643" s="19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</row>
    <row r="644" spans="1:74" s="17" customFormat="1">
      <c r="A644" s="1"/>
      <c r="B644" s="2"/>
      <c r="C644" s="19"/>
      <c r="D644" s="19"/>
      <c r="E644" s="19"/>
      <c r="F644" s="19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</row>
    <row r="645" spans="1:74" s="17" customFormat="1">
      <c r="A645" s="1"/>
      <c r="B645" s="2"/>
      <c r="C645" s="19"/>
      <c r="D645" s="19"/>
      <c r="E645" s="19"/>
      <c r="F645" s="19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</row>
    <row r="646" spans="1:74" s="17" customFormat="1">
      <c r="A646" s="1"/>
      <c r="B646" s="2"/>
      <c r="C646" s="19"/>
      <c r="D646" s="19"/>
      <c r="E646" s="19"/>
      <c r="F646" s="19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</row>
    <row r="647" spans="1:74" s="17" customFormat="1">
      <c r="A647" s="1"/>
      <c r="B647" s="2"/>
      <c r="C647" s="19"/>
      <c r="D647" s="19"/>
      <c r="E647" s="19"/>
      <c r="F647" s="19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</row>
    <row r="648" spans="1:74" s="17" customFormat="1">
      <c r="A648" s="1"/>
      <c r="B648" s="2"/>
      <c r="C648" s="19"/>
      <c r="D648" s="19"/>
      <c r="E648" s="19"/>
      <c r="F648" s="19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</row>
    <row r="649" spans="1:74" s="17" customFormat="1">
      <c r="A649" s="1"/>
      <c r="B649" s="2"/>
      <c r="C649" s="19"/>
      <c r="D649" s="19"/>
      <c r="E649" s="19"/>
      <c r="F649" s="19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</row>
    <row r="650" spans="1:74" s="17" customFormat="1">
      <c r="A650" s="1"/>
      <c r="B650" s="2"/>
      <c r="C650" s="19"/>
      <c r="D650" s="19"/>
      <c r="E650" s="19"/>
      <c r="F650" s="19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</row>
    <row r="651" spans="1:74" s="17" customFormat="1">
      <c r="A651" s="1"/>
      <c r="B651" s="2"/>
      <c r="C651" s="19"/>
      <c r="D651" s="19"/>
      <c r="E651" s="19"/>
      <c r="F651" s="19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</row>
    <row r="652" spans="1:74" s="17" customFormat="1">
      <c r="A652" s="1"/>
      <c r="B652" s="2"/>
      <c r="C652" s="19"/>
      <c r="D652" s="19"/>
      <c r="E652" s="19"/>
      <c r="F652" s="19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</row>
    <row r="653" spans="1:74" s="17" customFormat="1">
      <c r="A653" s="1"/>
      <c r="B653" s="2"/>
      <c r="C653" s="19"/>
      <c r="D653" s="19"/>
      <c r="E653" s="19"/>
      <c r="F653" s="19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</row>
    <row r="654" spans="1:74" s="17" customFormat="1">
      <c r="A654" s="1"/>
      <c r="B654" s="2"/>
      <c r="C654" s="19"/>
      <c r="D654" s="19"/>
      <c r="E654" s="19"/>
      <c r="F654" s="19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</row>
    <row r="655" spans="1:74" s="17" customFormat="1">
      <c r="A655" s="1"/>
      <c r="B655" s="2"/>
      <c r="C655" s="19"/>
      <c r="D655" s="19"/>
      <c r="E655" s="19"/>
      <c r="F655" s="19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</row>
    <row r="656" spans="1:74" s="17" customFormat="1">
      <c r="A656" s="1"/>
      <c r="B656" s="2"/>
      <c r="C656" s="19"/>
      <c r="D656" s="19"/>
      <c r="E656" s="19"/>
      <c r="F656" s="19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</row>
    <row r="657" spans="1:74" s="17" customFormat="1">
      <c r="A657" s="1"/>
      <c r="B657" s="2"/>
      <c r="C657" s="19"/>
      <c r="D657" s="19"/>
      <c r="E657" s="19"/>
      <c r="F657" s="19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</row>
    <row r="658" spans="1:74" s="17" customFormat="1">
      <c r="A658" s="1"/>
      <c r="B658" s="2"/>
      <c r="C658" s="19"/>
      <c r="D658" s="19"/>
      <c r="E658" s="19"/>
      <c r="F658" s="19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</row>
    <row r="659" spans="1:74" s="17" customFormat="1">
      <c r="A659" s="1"/>
      <c r="B659" s="2"/>
      <c r="C659" s="19"/>
      <c r="D659" s="19"/>
      <c r="E659" s="19"/>
      <c r="F659" s="19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</row>
    <row r="660" spans="1:74" s="17" customFormat="1">
      <c r="A660" s="1"/>
      <c r="B660" s="2"/>
      <c r="C660" s="19"/>
      <c r="D660" s="19"/>
      <c r="E660" s="19"/>
      <c r="F660" s="19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</row>
    <row r="661" spans="1:74" s="17" customFormat="1">
      <c r="A661" s="1"/>
      <c r="B661" s="2"/>
      <c r="C661" s="19"/>
      <c r="D661" s="19"/>
      <c r="E661" s="19"/>
      <c r="F661" s="19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</row>
    <row r="662" spans="1:74" s="17" customFormat="1">
      <c r="A662" s="1"/>
      <c r="B662" s="2"/>
      <c r="C662" s="19"/>
      <c r="D662" s="19"/>
      <c r="E662" s="19"/>
      <c r="F662" s="19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</row>
    <row r="663" spans="1:74" s="17" customFormat="1">
      <c r="A663" s="1"/>
      <c r="B663" s="2"/>
      <c r="C663" s="19"/>
      <c r="D663" s="19"/>
      <c r="E663" s="19"/>
      <c r="F663" s="19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</row>
    <row r="664" spans="1:74" s="17" customFormat="1">
      <c r="A664" s="1"/>
      <c r="B664" s="2"/>
      <c r="C664" s="19"/>
      <c r="D664" s="19"/>
      <c r="E664" s="19"/>
      <c r="F664" s="19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</row>
    <row r="665" spans="1:74" s="17" customFormat="1">
      <c r="A665" s="1"/>
      <c r="B665" s="2"/>
      <c r="C665" s="19"/>
      <c r="D665" s="19"/>
      <c r="E665" s="19"/>
      <c r="F665" s="19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</row>
    <row r="666" spans="1:74" s="17" customFormat="1">
      <c r="A666" s="1"/>
      <c r="B666" s="2"/>
      <c r="C666" s="19"/>
      <c r="D666" s="19"/>
      <c r="E666" s="19"/>
      <c r="F666" s="19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</row>
    <row r="667" spans="1:74" s="17" customFormat="1">
      <c r="A667" s="1"/>
      <c r="B667" s="2"/>
      <c r="C667" s="19"/>
      <c r="D667" s="19"/>
      <c r="E667" s="19"/>
      <c r="F667" s="19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</row>
    <row r="668" spans="1:74" s="17" customFormat="1">
      <c r="A668" s="1"/>
      <c r="B668" s="2"/>
      <c r="C668" s="19"/>
      <c r="D668" s="19"/>
      <c r="E668" s="19"/>
      <c r="F668" s="19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</row>
    <row r="669" spans="1:74" s="17" customFormat="1">
      <c r="A669" s="1"/>
      <c r="B669" s="2"/>
      <c r="C669" s="19"/>
      <c r="D669" s="19"/>
      <c r="E669" s="19"/>
      <c r="F669" s="19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</row>
    <row r="670" spans="1:74" s="17" customFormat="1">
      <c r="A670" s="1"/>
      <c r="B670" s="2"/>
      <c r="C670" s="19"/>
      <c r="D670" s="19"/>
      <c r="E670" s="19"/>
      <c r="F670" s="19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</row>
    <row r="671" spans="1:74" s="17" customFormat="1">
      <c r="A671" s="1"/>
      <c r="B671" s="2"/>
      <c r="C671" s="19"/>
      <c r="D671" s="19"/>
      <c r="E671" s="19"/>
      <c r="F671" s="19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</row>
    <row r="672" spans="1:74" s="17" customFormat="1">
      <c r="A672" s="1"/>
      <c r="B672" s="2"/>
      <c r="C672" s="19"/>
      <c r="D672" s="19"/>
      <c r="E672" s="19"/>
      <c r="F672" s="19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</row>
    <row r="673" spans="1:74" s="17" customFormat="1">
      <c r="A673" s="1"/>
      <c r="B673" s="2"/>
      <c r="C673" s="19"/>
      <c r="D673" s="19"/>
      <c r="E673" s="19"/>
      <c r="F673" s="19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</row>
    <row r="674" spans="1:74" s="17" customFormat="1">
      <c r="A674" s="1"/>
      <c r="B674" s="2"/>
      <c r="C674" s="19"/>
      <c r="D674" s="19"/>
      <c r="E674" s="19"/>
      <c r="F674" s="19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</row>
    <row r="675" spans="1:74" s="17" customFormat="1">
      <c r="A675" s="1"/>
      <c r="B675" s="2"/>
      <c r="C675" s="19"/>
      <c r="D675" s="19"/>
      <c r="E675" s="19"/>
      <c r="F675" s="19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</row>
    <row r="676" spans="1:74" s="17" customFormat="1">
      <c r="A676" s="1"/>
      <c r="B676" s="2"/>
      <c r="C676" s="19"/>
      <c r="D676" s="19"/>
      <c r="E676" s="19"/>
      <c r="F676" s="19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</row>
    <row r="677" spans="1:74" s="17" customFormat="1">
      <c r="A677" s="1"/>
      <c r="B677" s="2"/>
      <c r="C677" s="19"/>
      <c r="D677" s="19"/>
      <c r="E677" s="19"/>
      <c r="F677" s="19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</row>
    <row r="678" spans="1:74" s="17" customFormat="1">
      <c r="A678" s="1"/>
      <c r="B678" s="2"/>
      <c r="C678" s="19"/>
      <c r="D678" s="19"/>
      <c r="E678" s="19"/>
      <c r="F678" s="19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</row>
    <row r="679" spans="1:74" s="17" customFormat="1">
      <c r="A679" s="1"/>
      <c r="B679" s="2"/>
      <c r="C679" s="19"/>
      <c r="D679" s="19"/>
      <c r="E679" s="19"/>
      <c r="F679" s="19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</row>
    <row r="680" spans="1:74" s="17" customFormat="1">
      <c r="A680" s="1"/>
      <c r="B680" s="2"/>
      <c r="C680" s="19"/>
      <c r="D680" s="19"/>
      <c r="E680" s="19"/>
      <c r="F680" s="19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</row>
    <row r="681" spans="1:74" s="17" customFormat="1">
      <c r="A681" s="1"/>
      <c r="B681" s="2"/>
      <c r="C681" s="19"/>
      <c r="D681" s="19"/>
      <c r="E681" s="19"/>
      <c r="F681" s="19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</row>
    <row r="682" spans="1:74" s="17" customFormat="1">
      <c r="A682" s="1"/>
      <c r="B682" s="2"/>
      <c r="C682" s="19"/>
      <c r="D682" s="19"/>
      <c r="E682" s="19"/>
      <c r="F682" s="19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</row>
    <row r="683" spans="1:74" s="17" customFormat="1">
      <c r="A683" s="1"/>
      <c r="B683" s="2"/>
      <c r="C683" s="19"/>
      <c r="D683" s="19"/>
      <c r="E683" s="19"/>
      <c r="F683" s="19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</row>
    <row r="684" spans="1:74" s="17" customFormat="1">
      <c r="A684" s="1"/>
      <c r="B684" s="2"/>
      <c r="C684" s="19"/>
      <c r="D684" s="19"/>
      <c r="E684" s="19"/>
      <c r="F684" s="19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</row>
    <row r="685" spans="1:74" s="17" customFormat="1">
      <c r="A685" s="1"/>
      <c r="B685" s="2"/>
      <c r="C685" s="19"/>
      <c r="D685" s="19"/>
      <c r="E685" s="19"/>
      <c r="F685" s="19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</row>
    <row r="686" spans="1:74" s="17" customFormat="1">
      <c r="A686" s="1"/>
      <c r="B686" s="2"/>
      <c r="C686" s="19"/>
      <c r="D686" s="19"/>
      <c r="E686" s="19"/>
      <c r="F686" s="19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</row>
    <row r="687" spans="1:74" s="17" customFormat="1">
      <c r="A687" s="1"/>
      <c r="B687" s="2"/>
      <c r="C687" s="19"/>
      <c r="D687" s="19"/>
      <c r="E687" s="19"/>
      <c r="F687" s="19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</row>
    <row r="688" spans="1:74" s="17" customFormat="1">
      <c r="A688" s="1"/>
      <c r="B688" s="2"/>
      <c r="C688" s="19"/>
      <c r="D688" s="19"/>
      <c r="E688" s="19"/>
      <c r="F688" s="19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</row>
    <row r="689" spans="1:74" s="17" customFormat="1">
      <c r="A689" s="1"/>
      <c r="B689" s="2"/>
      <c r="C689" s="19"/>
      <c r="D689" s="19"/>
      <c r="E689" s="19"/>
      <c r="F689" s="19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</row>
    <row r="690" spans="1:74" s="17" customFormat="1">
      <c r="A690" s="1"/>
      <c r="B690" s="2"/>
      <c r="C690" s="19"/>
      <c r="D690" s="19"/>
      <c r="E690" s="19"/>
      <c r="F690" s="19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</row>
    <row r="691" spans="1:74" s="17" customFormat="1">
      <c r="A691" s="1"/>
      <c r="B691" s="2"/>
      <c r="C691" s="19"/>
      <c r="D691" s="19"/>
      <c r="E691" s="19"/>
      <c r="F691" s="19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</row>
    <row r="692" spans="1:74" s="17" customFormat="1">
      <c r="A692" s="1"/>
      <c r="B692" s="2"/>
      <c r="C692" s="19"/>
      <c r="D692" s="19"/>
      <c r="E692" s="19"/>
      <c r="F692" s="19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</row>
    <row r="693" spans="1:74" s="17" customFormat="1">
      <c r="A693" s="1"/>
      <c r="B693" s="2"/>
      <c r="C693" s="19"/>
      <c r="D693" s="19"/>
      <c r="E693" s="19"/>
      <c r="F693" s="19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</row>
    <row r="694" spans="1:74" s="17" customFormat="1">
      <c r="A694" s="1"/>
      <c r="B694" s="2"/>
      <c r="C694" s="19"/>
      <c r="D694" s="19"/>
      <c r="E694" s="19"/>
      <c r="F694" s="19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</row>
    <row r="695" spans="1:74" s="17" customFormat="1">
      <c r="A695" s="1"/>
      <c r="B695" s="2"/>
      <c r="C695" s="19"/>
      <c r="D695" s="19"/>
      <c r="E695" s="19"/>
      <c r="F695" s="19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</row>
    <row r="696" spans="1:74" s="17" customFormat="1">
      <c r="A696" s="1"/>
      <c r="B696" s="2"/>
      <c r="C696" s="19"/>
      <c r="D696" s="19"/>
      <c r="E696" s="19"/>
      <c r="F696" s="19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</row>
    <row r="697" spans="1:74" s="17" customFormat="1">
      <c r="A697" s="1"/>
      <c r="B697" s="2"/>
      <c r="C697" s="19"/>
      <c r="D697" s="19"/>
      <c r="E697" s="19"/>
      <c r="F697" s="19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</row>
    <row r="698" spans="1:74" s="17" customFormat="1">
      <c r="A698" s="1"/>
      <c r="B698" s="2"/>
      <c r="C698" s="19"/>
      <c r="D698" s="19"/>
      <c r="E698" s="19"/>
      <c r="F698" s="19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</row>
    <row r="699" spans="1:74" s="17" customFormat="1">
      <c r="A699" s="1"/>
      <c r="B699" s="2"/>
      <c r="C699" s="19"/>
      <c r="D699" s="19"/>
      <c r="E699" s="19"/>
      <c r="F699" s="19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</row>
    <row r="700" spans="1:74" s="17" customFormat="1">
      <c r="A700" s="1"/>
      <c r="B700" s="2"/>
      <c r="C700" s="19"/>
      <c r="D700" s="19"/>
      <c r="E700" s="19"/>
      <c r="F700" s="19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</row>
    <row r="701" spans="1:74" s="17" customFormat="1">
      <c r="A701" s="1"/>
      <c r="B701" s="2"/>
      <c r="C701" s="19"/>
      <c r="D701" s="19"/>
      <c r="E701" s="19"/>
      <c r="F701" s="19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</row>
    <row r="702" spans="1:74" s="17" customFormat="1">
      <c r="A702" s="1"/>
      <c r="B702" s="2"/>
      <c r="C702" s="19"/>
      <c r="D702" s="19"/>
      <c r="E702" s="19"/>
      <c r="F702" s="19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</row>
    <row r="703" spans="1:74" s="17" customFormat="1">
      <c r="A703" s="1"/>
      <c r="B703" s="2"/>
      <c r="C703" s="19"/>
      <c r="D703" s="19"/>
      <c r="E703" s="19"/>
      <c r="F703" s="19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</row>
    <row r="704" spans="1:74" s="17" customFormat="1">
      <c r="A704" s="1"/>
      <c r="B704" s="2"/>
      <c r="C704" s="19"/>
      <c r="D704" s="19"/>
      <c r="E704" s="19"/>
      <c r="F704" s="19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</row>
    <row r="705" spans="1:74" s="17" customFormat="1">
      <c r="A705" s="1"/>
      <c r="B705" s="2"/>
      <c r="C705" s="19"/>
      <c r="D705" s="19"/>
      <c r="E705" s="19"/>
      <c r="F705" s="19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</row>
    <row r="706" spans="1:74" s="17" customFormat="1">
      <c r="A706" s="1"/>
      <c r="B706" s="2"/>
      <c r="C706" s="19"/>
      <c r="D706" s="19"/>
      <c r="E706" s="19"/>
      <c r="F706" s="19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</row>
    <row r="707" spans="1:74" s="17" customFormat="1">
      <c r="A707" s="1"/>
      <c r="B707" s="2"/>
      <c r="C707" s="19"/>
      <c r="D707" s="19"/>
      <c r="E707" s="19"/>
      <c r="F707" s="19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</row>
    <row r="708" spans="1:74" s="17" customFormat="1">
      <c r="A708" s="1"/>
      <c r="B708" s="2"/>
      <c r="C708" s="19"/>
      <c r="D708" s="19"/>
      <c r="E708" s="19"/>
      <c r="F708" s="19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</row>
    <row r="709" spans="1:74" s="17" customFormat="1">
      <c r="A709" s="1"/>
      <c r="B709" s="2"/>
      <c r="C709" s="19"/>
      <c r="D709" s="19"/>
      <c r="E709" s="19"/>
      <c r="F709" s="19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</row>
    <row r="710" spans="1:74" s="17" customFormat="1">
      <c r="A710" s="1"/>
      <c r="B710" s="2"/>
      <c r="C710" s="19"/>
      <c r="D710" s="19"/>
      <c r="E710" s="19"/>
      <c r="F710" s="19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</row>
    <row r="711" spans="1:74" s="17" customFormat="1">
      <c r="A711" s="1"/>
      <c r="B711" s="2"/>
      <c r="C711" s="19"/>
      <c r="D711" s="19"/>
      <c r="E711" s="19"/>
      <c r="F711" s="19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</row>
    <row r="712" spans="1:74" s="17" customFormat="1">
      <c r="A712" s="1"/>
      <c r="B712" s="2"/>
      <c r="C712" s="19"/>
      <c r="D712" s="19"/>
      <c r="E712" s="19"/>
      <c r="F712" s="19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</row>
    <row r="713" spans="1:74" s="17" customFormat="1">
      <c r="A713" s="1"/>
      <c r="B713" s="2"/>
      <c r="C713" s="19"/>
      <c r="D713" s="19"/>
      <c r="E713" s="19"/>
      <c r="F713" s="19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</row>
    <row r="714" spans="1:74" s="17" customFormat="1">
      <c r="A714" s="1"/>
      <c r="B714" s="2"/>
      <c r="C714" s="19"/>
      <c r="D714" s="19"/>
      <c r="E714" s="19"/>
      <c r="F714" s="19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</row>
    <row r="715" spans="1:74" s="17" customFormat="1">
      <c r="A715" s="1"/>
      <c r="B715" s="2"/>
      <c r="C715" s="19"/>
      <c r="D715" s="19"/>
      <c r="E715" s="19"/>
      <c r="F715" s="19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</row>
    <row r="716" spans="1:74" s="17" customFormat="1">
      <c r="A716" s="1"/>
      <c r="B716" s="2"/>
      <c r="C716" s="19"/>
      <c r="D716" s="19"/>
      <c r="E716" s="19"/>
      <c r="F716" s="19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</row>
    <row r="717" spans="1:74" s="17" customFormat="1">
      <c r="A717" s="1"/>
      <c r="B717" s="2"/>
      <c r="C717" s="19"/>
      <c r="D717" s="19"/>
      <c r="E717" s="19"/>
      <c r="F717" s="19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</row>
    <row r="718" spans="1:74" s="17" customFormat="1">
      <c r="A718" s="1"/>
      <c r="B718" s="2"/>
      <c r="C718" s="19"/>
      <c r="D718" s="19"/>
      <c r="E718" s="19"/>
      <c r="F718" s="19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</row>
    <row r="719" spans="1:74" s="17" customFormat="1">
      <c r="A719" s="1"/>
      <c r="B719" s="2"/>
      <c r="C719" s="19"/>
      <c r="D719" s="19"/>
      <c r="E719" s="19"/>
      <c r="F719" s="19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</row>
    <row r="720" spans="1:74" s="17" customFormat="1">
      <c r="A720" s="1"/>
      <c r="B720" s="2"/>
      <c r="C720" s="19"/>
      <c r="D720" s="19"/>
      <c r="E720" s="19"/>
      <c r="F720" s="19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</row>
    <row r="721" spans="1:74" s="17" customFormat="1">
      <c r="A721" s="1"/>
      <c r="B721" s="2"/>
      <c r="C721" s="19"/>
      <c r="D721" s="19"/>
      <c r="E721" s="19"/>
      <c r="F721" s="19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</row>
    <row r="722" spans="1:74" s="17" customFormat="1">
      <c r="A722" s="1"/>
      <c r="B722" s="2"/>
      <c r="C722" s="19"/>
      <c r="D722" s="19"/>
      <c r="E722" s="19"/>
      <c r="F722" s="19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</row>
    <row r="723" spans="1:74" s="17" customFormat="1">
      <c r="A723" s="1"/>
      <c r="B723" s="2"/>
      <c r="C723" s="19"/>
      <c r="D723" s="19"/>
      <c r="E723" s="19"/>
      <c r="F723" s="19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</row>
    <row r="724" spans="1:74" s="17" customFormat="1">
      <c r="A724" s="1"/>
      <c r="B724" s="2"/>
      <c r="C724" s="19"/>
      <c r="D724" s="19"/>
      <c r="E724" s="19"/>
      <c r="F724" s="19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</row>
    <row r="725" spans="1:74" s="17" customFormat="1">
      <c r="A725" s="1"/>
      <c r="B725" s="2"/>
      <c r="C725" s="19"/>
      <c r="D725" s="19"/>
      <c r="E725" s="19"/>
      <c r="F725" s="19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</row>
    <row r="726" spans="1:74" s="17" customFormat="1">
      <c r="A726" s="1"/>
      <c r="B726" s="2"/>
      <c r="C726" s="19"/>
      <c r="D726" s="19"/>
      <c r="E726" s="19"/>
      <c r="F726" s="19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</row>
    <row r="727" spans="1:74" s="17" customFormat="1">
      <c r="A727" s="1"/>
      <c r="B727" s="2"/>
      <c r="C727" s="19"/>
      <c r="D727" s="19"/>
      <c r="E727" s="19"/>
      <c r="F727" s="19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</row>
    <row r="728" spans="1:74" s="17" customFormat="1">
      <c r="A728" s="1"/>
      <c r="B728" s="2"/>
      <c r="C728" s="19"/>
      <c r="D728" s="19"/>
      <c r="E728" s="19"/>
      <c r="F728" s="19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</row>
    <row r="729" spans="1:74" s="17" customFormat="1">
      <c r="A729" s="1"/>
      <c r="B729" s="2"/>
      <c r="C729" s="19"/>
      <c r="D729" s="19"/>
      <c r="E729" s="19"/>
      <c r="F729" s="19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</row>
    <row r="730" spans="1:74" s="17" customFormat="1">
      <c r="A730" s="1"/>
      <c r="B730" s="2"/>
      <c r="C730" s="19"/>
      <c r="D730" s="19"/>
      <c r="E730" s="19"/>
      <c r="F730" s="19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</row>
    <row r="731" spans="1:74" s="17" customFormat="1">
      <c r="A731" s="1"/>
      <c r="B731" s="2"/>
      <c r="C731" s="19"/>
      <c r="D731" s="19"/>
      <c r="E731" s="19"/>
      <c r="F731" s="19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</row>
    <row r="732" spans="1:74" s="17" customFormat="1">
      <c r="A732" s="1"/>
      <c r="B732" s="2"/>
      <c r="C732" s="19"/>
      <c r="D732" s="19"/>
      <c r="E732" s="19"/>
      <c r="F732" s="19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</row>
    <row r="733" spans="1:74" s="17" customFormat="1">
      <c r="A733" s="1"/>
      <c r="B733" s="2"/>
      <c r="C733" s="19"/>
      <c r="D733" s="19"/>
      <c r="E733" s="19"/>
      <c r="F733" s="19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</row>
    <row r="734" spans="1:74" s="17" customFormat="1">
      <c r="A734" s="1"/>
      <c r="B734" s="2"/>
      <c r="C734" s="19"/>
      <c r="D734" s="19"/>
      <c r="E734" s="19"/>
      <c r="F734" s="19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</row>
    <row r="735" spans="1:74" s="17" customFormat="1">
      <c r="A735" s="1"/>
      <c r="B735" s="2"/>
      <c r="C735" s="19"/>
      <c r="D735" s="19"/>
      <c r="E735" s="19"/>
      <c r="F735" s="19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</row>
    <row r="736" spans="1:74" s="17" customFormat="1">
      <c r="A736" s="1"/>
      <c r="B736" s="2"/>
      <c r="C736" s="19"/>
      <c r="D736" s="19"/>
      <c r="E736" s="19"/>
      <c r="F736" s="19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</row>
    <row r="737" spans="1:74" s="17" customFormat="1">
      <c r="A737" s="1"/>
      <c r="B737" s="2"/>
      <c r="C737" s="19"/>
      <c r="D737" s="19"/>
      <c r="E737" s="19"/>
      <c r="F737" s="19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</row>
    <row r="738" spans="1:74" s="17" customFormat="1">
      <c r="A738" s="1"/>
      <c r="B738" s="2"/>
      <c r="C738" s="19"/>
      <c r="D738" s="19"/>
      <c r="E738" s="19"/>
      <c r="F738" s="19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</row>
    <row r="739" spans="1:74" s="17" customFormat="1">
      <c r="A739" s="1"/>
      <c r="B739" s="2"/>
      <c r="C739" s="19"/>
      <c r="D739" s="19"/>
      <c r="E739" s="19"/>
      <c r="F739" s="19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</row>
    <row r="740" spans="1:74" s="17" customFormat="1">
      <c r="A740" s="1"/>
      <c r="B740" s="2"/>
      <c r="C740" s="19"/>
      <c r="D740" s="19"/>
      <c r="E740" s="19"/>
      <c r="F740" s="19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</row>
    <row r="741" spans="1:74" s="17" customFormat="1">
      <c r="A741" s="1"/>
      <c r="B741" s="2"/>
      <c r="C741" s="19"/>
      <c r="D741" s="19"/>
      <c r="E741" s="19"/>
      <c r="F741" s="19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</row>
    <row r="742" spans="1:74" s="17" customFormat="1">
      <c r="A742" s="1"/>
      <c r="B742" s="2"/>
      <c r="C742" s="19"/>
      <c r="D742" s="19"/>
      <c r="E742" s="19"/>
      <c r="F742" s="19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</row>
    <row r="743" spans="1:74" s="17" customFormat="1">
      <c r="A743" s="1"/>
      <c r="B743" s="2"/>
      <c r="C743" s="19"/>
      <c r="D743" s="19"/>
      <c r="E743" s="19"/>
      <c r="F743" s="19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</row>
    <row r="744" spans="1:74" s="17" customFormat="1">
      <c r="A744" s="1"/>
      <c r="B744" s="2"/>
      <c r="C744" s="19"/>
      <c r="D744" s="19"/>
      <c r="E744" s="19"/>
      <c r="F744" s="19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</row>
    <row r="745" spans="1:74" s="17" customFormat="1">
      <c r="A745" s="1"/>
      <c r="B745" s="2"/>
      <c r="C745" s="19"/>
      <c r="D745" s="19"/>
      <c r="E745" s="19"/>
      <c r="F745" s="19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</row>
    <row r="746" spans="1:74" s="17" customFormat="1">
      <c r="A746" s="1"/>
      <c r="B746" s="2"/>
      <c r="C746" s="19"/>
      <c r="D746" s="19"/>
      <c r="E746" s="19"/>
      <c r="F746" s="19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</row>
    <row r="747" spans="1:74" s="17" customFormat="1">
      <c r="A747" s="1"/>
      <c r="B747" s="2"/>
      <c r="C747" s="19"/>
      <c r="D747" s="19"/>
      <c r="E747" s="19"/>
      <c r="F747" s="19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</row>
    <row r="748" spans="1:74" s="17" customFormat="1">
      <c r="A748" s="1"/>
      <c r="B748" s="2"/>
      <c r="C748" s="19"/>
      <c r="D748" s="19"/>
      <c r="E748" s="19"/>
      <c r="F748" s="19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</row>
    <row r="749" spans="1:74" s="17" customFormat="1">
      <c r="A749" s="1"/>
      <c r="B749" s="2"/>
      <c r="C749" s="19"/>
      <c r="D749" s="19"/>
      <c r="E749" s="19"/>
      <c r="F749" s="19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</row>
    <row r="750" spans="1:74" s="17" customFormat="1">
      <c r="A750" s="1"/>
      <c r="B750" s="2"/>
      <c r="C750" s="19"/>
      <c r="D750" s="19"/>
      <c r="E750" s="19"/>
      <c r="F750" s="19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</row>
    <row r="751" spans="1:74" s="17" customFormat="1">
      <c r="A751" s="1"/>
      <c r="B751" s="2"/>
      <c r="C751" s="19"/>
      <c r="D751" s="19"/>
      <c r="E751" s="19"/>
      <c r="F751" s="19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</row>
    <row r="752" spans="1:74" s="17" customFormat="1">
      <c r="A752" s="1"/>
      <c r="B752" s="2"/>
      <c r="C752" s="19"/>
      <c r="D752" s="19"/>
      <c r="E752" s="19"/>
      <c r="F752" s="19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</row>
    <row r="753" spans="1:74" s="17" customFormat="1">
      <c r="A753" s="1"/>
      <c r="B753" s="2"/>
      <c r="C753" s="19"/>
      <c r="D753" s="19"/>
      <c r="E753" s="19"/>
      <c r="F753" s="19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</row>
    <row r="754" spans="1:74" s="17" customFormat="1">
      <c r="A754" s="1"/>
      <c r="B754" s="2"/>
      <c r="C754" s="19"/>
      <c r="D754" s="19"/>
      <c r="E754" s="19"/>
      <c r="F754" s="19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</row>
    <row r="755" spans="1:74" s="17" customFormat="1">
      <c r="A755" s="1"/>
      <c r="B755" s="2"/>
      <c r="C755" s="19"/>
      <c r="D755" s="19"/>
      <c r="E755" s="19"/>
      <c r="F755" s="19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</row>
    <row r="756" spans="1:74" s="17" customFormat="1">
      <c r="A756" s="1"/>
      <c r="B756" s="2"/>
      <c r="C756" s="19"/>
      <c r="D756" s="19"/>
      <c r="E756" s="19"/>
      <c r="F756" s="19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</row>
    <row r="757" spans="1:74" s="17" customFormat="1">
      <c r="A757" s="1"/>
      <c r="B757" s="2"/>
      <c r="C757" s="19"/>
      <c r="D757" s="19"/>
      <c r="E757" s="19"/>
      <c r="F757" s="19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</row>
    <row r="758" spans="1:74" s="17" customFormat="1">
      <c r="A758" s="1"/>
      <c r="B758" s="2"/>
      <c r="C758" s="19"/>
      <c r="D758" s="19"/>
      <c r="E758" s="19"/>
      <c r="F758" s="19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</row>
    <row r="759" spans="1:74" s="17" customFormat="1">
      <c r="A759" s="1"/>
      <c r="B759" s="2"/>
      <c r="C759" s="19"/>
      <c r="D759" s="19"/>
      <c r="E759" s="19"/>
      <c r="F759" s="19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</row>
    <row r="760" spans="1:74" s="17" customFormat="1">
      <c r="A760" s="1"/>
      <c r="B760" s="2"/>
      <c r="C760" s="19"/>
      <c r="D760" s="19"/>
      <c r="E760" s="19"/>
      <c r="F760" s="19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</row>
    <row r="761" spans="1:74" s="17" customFormat="1">
      <c r="A761" s="1"/>
      <c r="B761" s="2"/>
      <c r="C761" s="19"/>
      <c r="D761" s="19"/>
      <c r="E761" s="19"/>
      <c r="F761" s="19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</row>
    <row r="762" spans="1:74" s="17" customFormat="1">
      <c r="A762" s="1"/>
      <c r="B762" s="2"/>
      <c r="C762" s="19"/>
      <c r="D762" s="19"/>
      <c r="E762" s="19"/>
      <c r="F762" s="19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</row>
    <row r="763" spans="1:74" s="17" customFormat="1">
      <c r="A763" s="1"/>
      <c r="B763" s="2"/>
      <c r="C763" s="19"/>
      <c r="D763" s="19"/>
      <c r="E763" s="19"/>
      <c r="F763" s="19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</row>
    <row r="764" spans="1:74" s="17" customFormat="1">
      <c r="A764" s="1"/>
      <c r="B764" s="2"/>
      <c r="C764" s="19"/>
      <c r="D764" s="19"/>
      <c r="E764" s="19"/>
      <c r="F764" s="19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</row>
    <row r="765" spans="1:74" s="17" customFormat="1">
      <c r="A765" s="1"/>
      <c r="B765" s="2"/>
      <c r="C765" s="19"/>
      <c r="D765" s="19"/>
      <c r="E765" s="19"/>
      <c r="F765" s="19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</row>
    <row r="766" spans="1:74" s="17" customFormat="1">
      <c r="A766" s="1"/>
      <c r="B766" s="2"/>
      <c r="C766" s="19"/>
      <c r="D766" s="19"/>
      <c r="E766" s="19"/>
      <c r="F766" s="19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</row>
    <row r="767" spans="1:74" s="17" customFormat="1">
      <c r="A767" s="1"/>
      <c r="B767" s="2"/>
      <c r="C767" s="19"/>
      <c r="D767" s="19"/>
      <c r="E767" s="19"/>
      <c r="F767" s="19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</row>
    <row r="768" spans="1:74" s="17" customFormat="1">
      <c r="A768" s="1"/>
      <c r="B768" s="2"/>
      <c r="C768" s="19"/>
      <c r="D768" s="19"/>
      <c r="E768" s="19"/>
      <c r="F768" s="19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</row>
    <row r="769" spans="1:74" s="17" customFormat="1">
      <c r="A769" s="1"/>
      <c r="B769" s="2"/>
      <c r="C769" s="19"/>
      <c r="D769" s="19"/>
      <c r="E769" s="19"/>
      <c r="F769" s="19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</row>
    <row r="770" spans="1:74" s="17" customFormat="1">
      <c r="A770" s="1"/>
      <c r="B770" s="2"/>
      <c r="C770" s="19"/>
      <c r="D770" s="19"/>
      <c r="E770" s="19"/>
      <c r="F770" s="19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</row>
    <row r="771" spans="1:74" s="17" customFormat="1">
      <c r="A771" s="1"/>
      <c r="B771" s="2"/>
      <c r="C771" s="19"/>
      <c r="D771" s="19"/>
      <c r="E771" s="19"/>
      <c r="F771" s="19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</row>
    <row r="772" spans="1:74" s="17" customFormat="1">
      <c r="A772" s="1"/>
      <c r="B772" s="2"/>
      <c r="C772" s="19"/>
      <c r="D772" s="19"/>
      <c r="E772" s="19"/>
      <c r="F772" s="19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</row>
    <row r="773" spans="1:74" s="17" customFormat="1">
      <c r="A773" s="1"/>
      <c r="B773" s="2"/>
      <c r="C773" s="19"/>
      <c r="D773" s="19"/>
      <c r="E773" s="19"/>
      <c r="F773" s="19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</row>
    <row r="774" spans="1:74" s="17" customFormat="1">
      <c r="A774" s="1"/>
      <c r="B774" s="2"/>
      <c r="C774" s="19"/>
      <c r="D774" s="19"/>
      <c r="E774" s="19"/>
      <c r="F774" s="19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</row>
    <row r="775" spans="1:74" s="17" customFormat="1">
      <c r="A775" s="1"/>
      <c r="B775" s="2"/>
      <c r="C775" s="19"/>
      <c r="D775" s="19"/>
      <c r="E775" s="19"/>
      <c r="F775" s="19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</row>
    <row r="776" spans="1:74" s="17" customFormat="1">
      <c r="A776" s="1"/>
      <c r="B776" s="2"/>
      <c r="C776" s="19"/>
      <c r="D776" s="19"/>
      <c r="E776" s="19"/>
      <c r="F776" s="19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</row>
    <row r="777" spans="1:74" s="17" customFormat="1">
      <c r="A777" s="1"/>
      <c r="B777" s="2"/>
      <c r="C777" s="19"/>
      <c r="D777" s="19"/>
      <c r="E777" s="19"/>
      <c r="F777" s="19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</row>
    <row r="778" spans="1:74" s="17" customFormat="1">
      <c r="A778" s="1"/>
      <c r="B778" s="2"/>
      <c r="C778" s="19"/>
      <c r="D778" s="19"/>
      <c r="E778" s="19"/>
      <c r="F778" s="19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</row>
    <row r="779" spans="1:74" s="17" customFormat="1">
      <c r="A779" s="1"/>
      <c r="B779" s="2"/>
      <c r="C779" s="19"/>
      <c r="D779" s="19"/>
      <c r="E779" s="19"/>
      <c r="F779" s="19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</row>
    <row r="780" spans="1:74" s="17" customFormat="1">
      <c r="A780" s="1"/>
      <c r="B780" s="2"/>
      <c r="C780" s="19"/>
      <c r="D780" s="19"/>
      <c r="E780" s="19"/>
      <c r="F780" s="19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</row>
    <row r="781" spans="1:74" s="17" customFormat="1">
      <c r="A781" s="1"/>
      <c r="B781" s="2"/>
      <c r="C781" s="19"/>
      <c r="D781" s="19"/>
      <c r="E781" s="19"/>
      <c r="F781" s="19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</row>
    <row r="782" spans="1:74" s="17" customFormat="1">
      <c r="A782" s="1"/>
      <c r="B782" s="2"/>
      <c r="C782" s="19"/>
      <c r="D782" s="19"/>
      <c r="E782" s="19"/>
      <c r="F782" s="19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</row>
    <row r="783" spans="1:74" s="17" customFormat="1">
      <c r="A783" s="1"/>
      <c r="B783" s="2"/>
      <c r="C783" s="19"/>
      <c r="D783" s="19"/>
      <c r="E783" s="19"/>
      <c r="F783" s="19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</row>
    <row r="784" spans="1:74" s="17" customFormat="1">
      <c r="A784" s="1"/>
      <c r="B784" s="2"/>
      <c r="C784" s="19"/>
      <c r="D784" s="19"/>
      <c r="E784" s="19"/>
      <c r="F784" s="19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</row>
    <row r="785" spans="1:74" s="17" customFormat="1">
      <c r="A785" s="1"/>
      <c r="B785" s="2"/>
      <c r="C785" s="19"/>
      <c r="D785" s="19"/>
      <c r="E785" s="19"/>
      <c r="F785" s="19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</row>
    <row r="786" spans="1:74" s="17" customFormat="1">
      <c r="A786" s="1"/>
      <c r="B786" s="2"/>
      <c r="C786" s="19"/>
      <c r="D786" s="19"/>
      <c r="E786" s="19"/>
      <c r="F786" s="19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</row>
    <row r="787" spans="1:74" s="17" customFormat="1">
      <c r="A787" s="1"/>
      <c r="B787" s="2"/>
      <c r="C787" s="19"/>
      <c r="D787" s="19"/>
      <c r="E787" s="19"/>
      <c r="F787" s="19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</row>
    <row r="788" spans="1:74" s="17" customFormat="1">
      <c r="A788" s="1"/>
      <c r="B788" s="2"/>
      <c r="C788" s="19"/>
      <c r="D788" s="19"/>
      <c r="E788" s="19"/>
      <c r="F788" s="19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</row>
    <row r="789" spans="1:74" s="17" customFormat="1">
      <c r="A789" s="1"/>
      <c r="B789" s="2"/>
      <c r="C789" s="19"/>
      <c r="D789" s="19"/>
      <c r="E789" s="19"/>
      <c r="F789" s="19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</row>
    <row r="790" spans="1:74" s="17" customFormat="1">
      <c r="A790" s="1"/>
      <c r="B790" s="2"/>
      <c r="C790" s="19"/>
      <c r="D790" s="19"/>
      <c r="E790" s="19"/>
      <c r="F790" s="19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</row>
    <row r="791" spans="1:74" s="17" customFormat="1">
      <c r="A791" s="1"/>
      <c r="B791" s="2"/>
      <c r="C791" s="19"/>
      <c r="D791" s="19"/>
      <c r="E791" s="19"/>
      <c r="F791" s="19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</row>
    <row r="792" spans="1:74" s="17" customFormat="1">
      <c r="A792" s="1"/>
      <c r="B792" s="2"/>
      <c r="C792" s="19"/>
      <c r="D792" s="19"/>
      <c r="E792" s="19"/>
      <c r="F792" s="19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</row>
    <row r="793" spans="1:74" s="17" customFormat="1">
      <c r="A793" s="1"/>
      <c r="B793" s="2"/>
      <c r="C793" s="19"/>
      <c r="D793" s="19"/>
      <c r="E793" s="19"/>
      <c r="F793" s="19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</row>
    <row r="794" spans="1:74" s="17" customFormat="1">
      <c r="A794" s="1"/>
      <c r="B794" s="2"/>
      <c r="C794" s="19"/>
      <c r="D794" s="19"/>
      <c r="E794" s="19"/>
      <c r="F794" s="19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</row>
    <row r="795" spans="1:74" s="17" customFormat="1">
      <c r="A795" s="1"/>
      <c r="B795" s="2"/>
      <c r="C795" s="19"/>
      <c r="D795" s="19"/>
      <c r="E795" s="19"/>
      <c r="F795" s="19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</row>
    <row r="796" spans="1:74" s="17" customFormat="1">
      <c r="A796" s="1"/>
      <c r="B796" s="2"/>
      <c r="C796" s="19"/>
      <c r="D796" s="19"/>
      <c r="E796" s="19"/>
      <c r="F796" s="19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</row>
    <row r="797" spans="1:74" s="17" customFormat="1">
      <c r="A797" s="1"/>
      <c r="B797" s="2"/>
      <c r="C797" s="19"/>
      <c r="D797" s="19"/>
      <c r="E797" s="19"/>
      <c r="F797" s="19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</row>
    <row r="798" spans="1:74" s="17" customFormat="1">
      <c r="A798" s="1"/>
      <c r="B798" s="2"/>
      <c r="C798" s="19"/>
      <c r="D798" s="19"/>
      <c r="E798" s="19"/>
      <c r="F798" s="19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</row>
    <row r="799" spans="1:74" s="17" customFormat="1">
      <c r="A799" s="1"/>
      <c r="B799" s="2"/>
      <c r="C799" s="19"/>
      <c r="D799" s="19"/>
      <c r="E799" s="19"/>
      <c r="F799" s="19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</row>
    <row r="800" spans="1:74" s="17" customFormat="1">
      <c r="A800" s="1"/>
      <c r="B800" s="2"/>
      <c r="C800" s="19"/>
      <c r="D800" s="19"/>
      <c r="E800" s="19"/>
      <c r="F800" s="19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</row>
    <row r="801" spans="1:74" s="17" customFormat="1">
      <c r="A801" s="1"/>
      <c r="B801" s="2"/>
      <c r="C801" s="19"/>
      <c r="D801" s="19"/>
      <c r="E801" s="19"/>
      <c r="F801" s="19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</row>
    <row r="802" spans="1:74" s="17" customFormat="1">
      <c r="A802" s="1"/>
      <c r="B802" s="2"/>
      <c r="C802" s="19"/>
      <c r="D802" s="19"/>
      <c r="E802" s="19"/>
      <c r="F802" s="19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</row>
    <row r="803" spans="1:74" s="17" customFormat="1">
      <c r="A803" s="1"/>
      <c r="B803" s="2"/>
      <c r="C803" s="19"/>
      <c r="D803" s="19"/>
      <c r="E803" s="19"/>
      <c r="F803" s="19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</row>
    <row r="804" spans="1:74" s="17" customFormat="1">
      <c r="A804" s="1"/>
      <c r="B804" s="2"/>
      <c r="C804" s="19"/>
      <c r="D804" s="19"/>
      <c r="E804" s="19"/>
      <c r="F804" s="19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</row>
    <row r="805" spans="1:74" s="17" customFormat="1">
      <c r="A805" s="1"/>
      <c r="B805" s="2"/>
      <c r="C805" s="19"/>
      <c r="D805" s="19"/>
      <c r="E805" s="19"/>
      <c r="F805" s="19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</row>
    <row r="806" spans="1:74" s="17" customFormat="1">
      <c r="A806" s="1"/>
      <c r="B806" s="2"/>
      <c r="C806" s="19"/>
      <c r="D806" s="19"/>
      <c r="E806" s="19"/>
      <c r="F806" s="19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</row>
    <row r="807" spans="1:74" s="17" customFormat="1">
      <c r="A807" s="1"/>
      <c r="B807" s="2"/>
      <c r="C807" s="19"/>
      <c r="D807" s="19"/>
      <c r="E807" s="19"/>
      <c r="F807" s="19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</row>
    <row r="808" spans="1:74" s="17" customFormat="1">
      <c r="A808" s="1"/>
      <c r="B808" s="2"/>
      <c r="C808" s="19"/>
      <c r="D808" s="19"/>
      <c r="E808" s="19"/>
      <c r="F808" s="19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</row>
    <row r="809" spans="1:74" s="17" customFormat="1">
      <c r="A809" s="1"/>
      <c r="B809" s="2"/>
      <c r="C809" s="19"/>
      <c r="D809" s="19"/>
      <c r="E809" s="19"/>
      <c r="F809" s="19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</row>
    <row r="810" spans="1:74" s="17" customFormat="1">
      <c r="A810" s="1"/>
      <c r="B810" s="2"/>
      <c r="C810" s="19"/>
      <c r="D810" s="19"/>
      <c r="E810" s="19"/>
      <c r="F810" s="19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</row>
    <row r="811" spans="1:74" s="17" customFormat="1">
      <c r="A811" s="1"/>
      <c r="B811" s="2"/>
      <c r="C811" s="19"/>
      <c r="D811" s="19"/>
      <c r="E811" s="19"/>
      <c r="F811" s="19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</row>
    <row r="812" spans="1:74" s="17" customFormat="1">
      <c r="A812" s="1"/>
      <c r="B812" s="2"/>
      <c r="C812" s="19"/>
      <c r="D812" s="19"/>
      <c r="E812" s="19"/>
      <c r="F812" s="19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</row>
    <row r="813" spans="1:74" s="17" customFormat="1">
      <c r="A813" s="1"/>
      <c r="B813" s="2"/>
      <c r="C813" s="19"/>
      <c r="D813" s="19"/>
      <c r="E813" s="19"/>
      <c r="F813" s="19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</row>
    <row r="814" spans="1:74" s="17" customFormat="1">
      <c r="A814" s="1"/>
      <c r="B814" s="2"/>
      <c r="C814" s="19"/>
      <c r="D814" s="19"/>
      <c r="E814" s="19"/>
      <c r="F814" s="19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</row>
    <row r="815" spans="1:74" s="17" customFormat="1">
      <c r="A815" s="1"/>
      <c r="B815" s="2"/>
      <c r="C815" s="19"/>
      <c r="D815" s="19"/>
      <c r="E815" s="19"/>
      <c r="F815" s="19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</row>
    <row r="816" spans="1:74" s="17" customFormat="1">
      <c r="A816" s="1"/>
      <c r="B816" s="2"/>
      <c r="C816" s="19"/>
      <c r="D816" s="19"/>
      <c r="E816" s="19"/>
      <c r="F816" s="19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</row>
    <row r="817" spans="1:74" s="17" customFormat="1">
      <c r="A817" s="1"/>
      <c r="B817" s="2"/>
      <c r="C817" s="19"/>
      <c r="D817" s="19"/>
      <c r="E817" s="19"/>
      <c r="F817" s="19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</row>
    <row r="818" spans="1:74" s="17" customFormat="1">
      <c r="A818" s="1"/>
      <c r="B818" s="2"/>
      <c r="C818" s="19"/>
      <c r="D818" s="19"/>
      <c r="E818" s="19"/>
      <c r="F818" s="19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</row>
    <row r="819" spans="1:74" s="17" customFormat="1">
      <c r="A819" s="1"/>
      <c r="B819" s="2"/>
      <c r="C819" s="19"/>
      <c r="D819" s="19"/>
      <c r="E819" s="19"/>
      <c r="F819" s="19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</row>
    <row r="820" spans="1:74" s="17" customFormat="1">
      <c r="A820" s="1"/>
      <c r="B820" s="2"/>
      <c r="C820" s="19"/>
      <c r="D820" s="19"/>
      <c r="E820" s="19"/>
      <c r="F820" s="19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</row>
    <row r="821" spans="1:74" s="17" customFormat="1">
      <c r="A821" s="1"/>
      <c r="B821" s="2"/>
      <c r="C821" s="19"/>
      <c r="D821" s="19"/>
      <c r="E821" s="19"/>
      <c r="F821" s="19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</row>
    <row r="822" spans="1:74" s="17" customFormat="1">
      <c r="A822" s="1"/>
      <c r="B822" s="2"/>
      <c r="C822" s="19"/>
      <c r="D822" s="19"/>
      <c r="E822" s="19"/>
      <c r="F822" s="19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</row>
    <row r="823" spans="1:74" s="17" customFormat="1">
      <c r="A823" s="1"/>
      <c r="B823" s="2"/>
      <c r="C823" s="19"/>
      <c r="D823" s="19"/>
      <c r="E823" s="19"/>
      <c r="F823" s="19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</row>
    <row r="824" spans="1:74" s="17" customFormat="1">
      <c r="A824" s="1"/>
      <c r="B824" s="2"/>
      <c r="C824" s="19"/>
      <c r="D824" s="19"/>
      <c r="E824" s="19"/>
      <c r="F824" s="19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</row>
    <row r="825" spans="1:74" s="17" customFormat="1">
      <c r="A825" s="1"/>
      <c r="B825" s="2"/>
      <c r="C825" s="19"/>
      <c r="D825" s="19"/>
      <c r="E825" s="19"/>
      <c r="F825" s="19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</row>
    <row r="826" spans="1:74" s="17" customFormat="1">
      <c r="A826" s="1"/>
      <c r="B826" s="2"/>
      <c r="C826" s="19"/>
      <c r="D826" s="19"/>
      <c r="E826" s="19"/>
      <c r="F826" s="19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</row>
    <row r="827" spans="1:74" s="17" customFormat="1">
      <c r="A827" s="1"/>
      <c r="B827" s="2"/>
      <c r="C827" s="19"/>
      <c r="D827" s="19"/>
      <c r="E827" s="19"/>
      <c r="F827" s="19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</row>
    <row r="828" spans="1:74" s="17" customFormat="1">
      <c r="A828" s="1"/>
      <c r="B828" s="2"/>
      <c r="C828" s="19"/>
      <c r="D828" s="19"/>
      <c r="E828" s="19"/>
      <c r="F828" s="19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</row>
    <row r="829" spans="1:74" s="17" customFormat="1">
      <c r="A829" s="1"/>
      <c r="B829" s="2"/>
      <c r="C829" s="19"/>
      <c r="D829" s="19"/>
      <c r="E829" s="19"/>
      <c r="F829" s="19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</row>
    <row r="830" spans="1:74" s="17" customFormat="1">
      <c r="A830" s="1"/>
      <c r="B830" s="2"/>
      <c r="C830" s="19"/>
      <c r="D830" s="19"/>
      <c r="E830" s="19"/>
      <c r="F830" s="19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</row>
    <row r="831" spans="1:74" s="17" customFormat="1">
      <c r="A831" s="1"/>
      <c r="B831" s="2"/>
      <c r="C831" s="19"/>
      <c r="D831" s="19"/>
      <c r="E831" s="19"/>
      <c r="F831" s="19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</row>
    <row r="832" spans="1:74" s="17" customFormat="1">
      <c r="A832" s="1"/>
      <c r="B832" s="2"/>
      <c r="C832" s="19"/>
      <c r="D832" s="19"/>
      <c r="E832" s="19"/>
      <c r="F832" s="19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</row>
    <row r="833" spans="1:74" s="17" customFormat="1">
      <c r="A833" s="1"/>
      <c r="B833" s="2"/>
      <c r="C833" s="19"/>
      <c r="D833" s="19"/>
      <c r="E833" s="19"/>
      <c r="F833" s="19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</row>
    <row r="834" spans="1:74" s="17" customFormat="1">
      <c r="A834" s="1"/>
      <c r="B834" s="2"/>
      <c r="C834" s="19"/>
      <c r="D834" s="19"/>
      <c r="E834" s="19"/>
      <c r="F834" s="19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</row>
    <row r="835" spans="1:74" s="17" customFormat="1">
      <c r="A835" s="1"/>
      <c r="B835" s="2"/>
      <c r="C835" s="19"/>
      <c r="D835" s="19"/>
      <c r="E835" s="19"/>
      <c r="F835" s="19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</row>
    <row r="836" spans="1:74" s="17" customFormat="1">
      <c r="A836" s="1"/>
      <c r="B836" s="2"/>
      <c r="C836" s="19"/>
      <c r="D836" s="19"/>
      <c r="E836" s="19"/>
      <c r="F836" s="19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</row>
    <row r="837" spans="1:74" s="17" customFormat="1">
      <c r="A837" s="1"/>
      <c r="B837" s="2"/>
      <c r="C837" s="19"/>
      <c r="D837" s="19"/>
      <c r="E837" s="19"/>
      <c r="F837" s="19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</row>
    <row r="838" spans="1:74" s="17" customFormat="1">
      <c r="A838" s="1"/>
      <c r="B838" s="2"/>
      <c r="C838" s="19"/>
      <c r="D838" s="19"/>
      <c r="E838" s="19"/>
      <c r="F838" s="19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</row>
    <row r="839" spans="1:74" s="17" customFormat="1">
      <c r="A839" s="1"/>
      <c r="B839" s="2"/>
      <c r="C839" s="19"/>
      <c r="D839" s="19"/>
      <c r="E839" s="19"/>
      <c r="F839" s="19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</row>
    <row r="840" spans="1:74" s="17" customFormat="1">
      <c r="A840" s="1"/>
      <c r="B840" s="2"/>
      <c r="C840" s="19"/>
      <c r="D840" s="19"/>
      <c r="E840" s="19"/>
      <c r="F840" s="19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</row>
    <row r="841" spans="1:74" s="17" customFormat="1">
      <c r="A841" s="1"/>
      <c r="B841" s="2"/>
      <c r="C841" s="19"/>
      <c r="D841" s="19"/>
      <c r="E841" s="19"/>
      <c r="F841" s="19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</row>
    <row r="842" spans="1:74" s="17" customFormat="1">
      <c r="A842" s="1"/>
      <c r="B842" s="2"/>
      <c r="C842" s="19"/>
      <c r="D842" s="19"/>
      <c r="E842" s="19"/>
      <c r="F842" s="19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</row>
    <row r="843" spans="1:74" s="17" customFormat="1">
      <c r="A843" s="1"/>
      <c r="B843" s="2"/>
      <c r="C843" s="19"/>
      <c r="D843" s="19"/>
      <c r="E843" s="19"/>
      <c r="F843" s="19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</row>
    <row r="844" spans="1:74" s="17" customFormat="1">
      <c r="A844" s="1"/>
      <c r="B844" s="2"/>
      <c r="C844" s="19"/>
      <c r="D844" s="19"/>
      <c r="E844" s="19"/>
      <c r="F844" s="19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</row>
    <row r="845" spans="1:74" s="17" customFormat="1">
      <c r="A845" s="1"/>
      <c r="B845" s="2"/>
      <c r="C845" s="19"/>
      <c r="D845" s="19"/>
      <c r="E845" s="19"/>
      <c r="F845" s="19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</row>
    <row r="846" spans="1:74" s="17" customFormat="1">
      <c r="A846" s="1"/>
      <c r="B846" s="2"/>
      <c r="C846" s="19"/>
      <c r="D846" s="19"/>
      <c r="E846" s="19"/>
      <c r="F846" s="19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</row>
    <row r="847" spans="1:74" s="17" customFormat="1">
      <c r="A847" s="1"/>
      <c r="B847" s="2"/>
      <c r="C847" s="19"/>
      <c r="D847" s="19"/>
      <c r="E847" s="19"/>
      <c r="F847" s="19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</row>
    <row r="848" spans="1:74" s="17" customFormat="1">
      <c r="A848" s="1"/>
      <c r="B848" s="2"/>
      <c r="C848" s="19"/>
      <c r="D848" s="19"/>
      <c r="E848" s="19"/>
      <c r="F848" s="19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</row>
    <row r="849" spans="1:74" s="17" customFormat="1">
      <c r="A849" s="1"/>
      <c r="B849" s="2"/>
      <c r="C849" s="19"/>
      <c r="D849" s="19"/>
      <c r="E849" s="19"/>
      <c r="F849" s="19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</row>
    <row r="850" spans="1:74" s="17" customFormat="1">
      <c r="A850" s="1"/>
      <c r="B850" s="2"/>
      <c r="C850" s="19"/>
      <c r="D850" s="19"/>
      <c r="E850" s="19"/>
      <c r="F850" s="19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</row>
    <row r="851" spans="1:74" s="17" customFormat="1">
      <c r="A851" s="1"/>
      <c r="B851" s="2"/>
      <c r="C851" s="19"/>
      <c r="D851" s="19"/>
      <c r="E851" s="19"/>
      <c r="F851" s="19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</row>
    <row r="852" spans="1:74" s="17" customFormat="1">
      <c r="A852" s="1"/>
      <c r="B852" s="2"/>
      <c r="C852" s="19"/>
      <c r="D852" s="19"/>
      <c r="E852" s="19"/>
      <c r="F852" s="19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</row>
    <row r="853" spans="1:74" s="17" customFormat="1">
      <c r="A853" s="1"/>
      <c r="B853" s="2"/>
      <c r="C853" s="19"/>
      <c r="D853" s="19"/>
      <c r="E853" s="19"/>
      <c r="F853" s="19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</row>
    <row r="854" spans="1:74" s="17" customFormat="1">
      <c r="A854" s="1"/>
      <c r="B854" s="2"/>
      <c r="C854" s="19"/>
      <c r="D854" s="19"/>
      <c r="E854" s="19"/>
      <c r="F854" s="19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</row>
    <row r="855" spans="1:74" s="17" customFormat="1">
      <c r="A855" s="1"/>
      <c r="B855" s="2"/>
      <c r="C855" s="19"/>
      <c r="D855" s="19"/>
      <c r="E855" s="19"/>
      <c r="F855" s="19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</row>
    <row r="856" spans="1:74" s="17" customFormat="1">
      <c r="A856" s="1"/>
      <c r="B856" s="2"/>
      <c r="C856" s="19"/>
      <c r="D856" s="19"/>
      <c r="E856" s="19"/>
      <c r="F856" s="19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</row>
    <row r="857" spans="1:74" s="17" customFormat="1">
      <c r="A857" s="1"/>
      <c r="B857" s="2"/>
      <c r="C857" s="19"/>
      <c r="D857" s="19"/>
      <c r="E857" s="19"/>
      <c r="F857" s="19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</row>
    <row r="858" spans="1:74" s="17" customFormat="1">
      <c r="A858" s="1"/>
      <c r="B858" s="2"/>
      <c r="C858" s="19"/>
      <c r="D858" s="19"/>
      <c r="E858" s="19"/>
      <c r="F858" s="19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</row>
    <row r="859" spans="1:74" s="17" customFormat="1">
      <c r="A859" s="1"/>
      <c r="B859" s="2"/>
      <c r="C859" s="19"/>
      <c r="D859" s="19"/>
      <c r="E859" s="19"/>
      <c r="F859" s="19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</row>
    <row r="860" spans="1:74" s="17" customFormat="1">
      <c r="A860" s="1"/>
      <c r="B860" s="2"/>
      <c r="C860" s="19"/>
      <c r="D860" s="19"/>
      <c r="E860" s="19"/>
      <c r="F860" s="19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</row>
    <row r="861" spans="1:74" s="17" customFormat="1">
      <c r="A861" s="1"/>
      <c r="B861" s="2"/>
      <c r="C861" s="19"/>
      <c r="D861" s="19"/>
      <c r="E861" s="19"/>
      <c r="F861" s="19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</row>
    <row r="862" spans="1:74" s="17" customFormat="1">
      <c r="A862" s="1"/>
      <c r="B862" s="2"/>
      <c r="C862" s="19"/>
      <c r="D862" s="19"/>
      <c r="E862" s="19"/>
      <c r="F862" s="19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</row>
    <row r="863" spans="1:74" s="17" customFormat="1">
      <c r="A863" s="1"/>
      <c r="B863" s="2"/>
      <c r="C863" s="19"/>
      <c r="D863" s="19"/>
      <c r="E863" s="19"/>
      <c r="F863" s="19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</row>
    <row r="864" spans="1:74" s="17" customFormat="1">
      <c r="A864" s="1"/>
      <c r="B864" s="2"/>
      <c r="C864" s="19"/>
      <c r="D864" s="19"/>
      <c r="E864" s="19"/>
      <c r="F864" s="19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</row>
    <row r="865" spans="1:74" s="17" customFormat="1">
      <c r="A865" s="1"/>
      <c r="B865" s="2"/>
      <c r="C865" s="19"/>
      <c r="D865" s="19"/>
      <c r="E865" s="19"/>
      <c r="F865" s="19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</row>
    <row r="866" spans="1:74" s="17" customFormat="1">
      <c r="A866" s="1"/>
      <c r="B866" s="2"/>
      <c r="C866" s="19"/>
      <c r="D866" s="19"/>
      <c r="E866" s="19"/>
      <c r="F866" s="19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</row>
    <row r="867" spans="1:74" s="17" customFormat="1">
      <c r="A867" s="1"/>
      <c r="B867" s="2"/>
      <c r="C867" s="19"/>
      <c r="D867" s="19"/>
      <c r="E867" s="19"/>
      <c r="F867" s="19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</row>
    <row r="868" spans="1:74" s="17" customFormat="1">
      <c r="A868" s="1"/>
      <c r="B868" s="2"/>
      <c r="C868" s="19"/>
      <c r="D868" s="19"/>
      <c r="E868" s="19"/>
      <c r="F868" s="19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</row>
    <row r="869" spans="1:74" s="17" customFormat="1">
      <c r="A869" s="1"/>
      <c r="B869" s="2"/>
      <c r="C869" s="19"/>
      <c r="D869" s="19"/>
      <c r="E869" s="19"/>
      <c r="F869" s="19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</row>
    <row r="870" spans="1:74" s="17" customFormat="1">
      <c r="A870" s="1"/>
      <c r="B870" s="2"/>
      <c r="C870" s="19"/>
      <c r="D870" s="19"/>
      <c r="E870" s="19"/>
      <c r="F870" s="19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</row>
    <row r="871" spans="1:74" s="17" customFormat="1">
      <c r="A871" s="1"/>
      <c r="B871" s="2"/>
      <c r="C871" s="19"/>
      <c r="D871" s="19"/>
      <c r="E871" s="19"/>
      <c r="F871" s="19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</row>
    <row r="872" spans="1:74" s="17" customFormat="1">
      <c r="A872" s="1"/>
      <c r="B872" s="2"/>
      <c r="C872" s="19"/>
      <c r="D872" s="19"/>
      <c r="E872" s="19"/>
      <c r="F872" s="19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</row>
    <row r="873" spans="1:74" s="17" customFormat="1">
      <c r="A873" s="1"/>
      <c r="B873" s="2"/>
      <c r="C873" s="19"/>
      <c r="D873" s="19"/>
      <c r="E873" s="19"/>
      <c r="F873" s="19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</row>
    <row r="874" spans="1:74" s="17" customFormat="1">
      <c r="A874" s="1"/>
      <c r="B874" s="2"/>
      <c r="C874" s="19"/>
      <c r="D874" s="19"/>
      <c r="E874" s="19"/>
      <c r="F874" s="19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</row>
    <row r="875" spans="1:74" s="17" customFormat="1">
      <c r="A875" s="1"/>
      <c r="B875" s="2"/>
      <c r="C875" s="19"/>
      <c r="D875" s="19"/>
      <c r="E875" s="19"/>
      <c r="F875" s="19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</row>
    <row r="876" spans="1:74" s="17" customFormat="1">
      <c r="A876" s="1"/>
      <c r="B876" s="2"/>
      <c r="C876" s="19"/>
      <c r="D876" s="19"/>
      <c r="E876" s="19"/>
      <c r="F876" s="19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</row>
    <row r="877" spans="1:74" s="17" customFormat="1">
      <c r="A877" s="1"/>
      <c r="B877" s="2"/>
      <c r="C877" s="19"/>
      <c r="D877" s="19"/>
      <c r="E877" s="19"/>
      <c r="F877" s="19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</row>
    <row r="878" spans="1:74" s="17" customFormat="1">
      <c r="A878" s="1"/>
      <c r="B878" s="2"/>
      <c r="C878" s="19"/>
      <c r="D878" s="19"/>
      <c r="E878" s="19"/>
      <c r="F878" s="19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</row>
    <row r="879" spans="1:74" s="17" customFormat="1">
      <c r="A879" s="1"/>
      <c r="B879" s="2"/>
      <c r="C879" s="19"/>
      <c r="D879" s="19"/>
      <c r="E879" s="19"/>
      <c r="F879" s="19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</row>
    <row r="880" spans="1:74" s="17" customFormat="1">
      <c r="A880" s="1"/>
      <c r="B880" s="2"/>
      <c r="C880" s="19"/>
      <c r="D880" s="19"/>
      <c r="E880" s="19"/>
      <c r="F880" s="19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</row>
    <row r="881" spans="1:74" s="17" customFormat="1">
      <c r="A881" s="1"/>
      <c r="B881" s="2"/>
      <c r="C881" s="19"/>
      <c r="D881" s="19"/>
      <c r="E881" s="19"/>
      <c r="F881" s="19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</row>
    <row r="882" spans="1:74" s="17" customFormat="1">
      <c r="A882" s="1"/>
      <c r="B882" s="2"/>
      <c r="C882" s="19"/>
      <c r="D882" s="19"/>
      <c r="E882" s="19"/>
      <c r="F882" s="19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</row>
    <row r="883" spans="1:74" s="17" customFormat="1">
      <c r="A883" s="1"/>
      <c r="B883" s="2"/>
      <c r="C883" s="19"/>
      <c r="D883" s="19"/>
      <c r="E883" s="19"/>
      <c r="F883" s="19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</row>
    <row r="884" spans="1:74" s="17" customFormat="1">
      <c r="A884" s="1"/>
      <c r="B884" s="2"/>
      <c r="C884" s="19"/>
      <c r="D884" s="19"/>
      <c r="E884" s="19"/>
      <c r="F884" s="19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</row>
    <row r="885" spans="1:74" s="17" customFormat="1">
      <c r="A885" s="1"/>
      <c r="B885" s="2"/>
      <c r="C885" s="19"/>
      <c r="D885" s="19"/>
      <c r="E885" s="19"/>
      <c r="F885" s="19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</row>
    <row r="886" spans="1:74" s="17" customFormat="1">
      <c r="A886" s="1"/>
      <c r="B886" s="2"/>
      <c r="C886" s="19"/>
      <c r="D886" s="19"/>
      <c r="E886" s="19"/>
      <c r="F886" s="19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</row>
    <row r="887" spans="1:74" s="17" customFormat="1">
      <c r="A887" s="1"/>
      <c r="B887" s="2"/>
      <c r="C887" s="19"/>
      <c r="D887" s="19"/>
      <c r="E887" s="19"/>
      <c r="F887" s="19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</row>
    <row r="888" spans="1:74" s="17" customFormat="1">
      <c r="A888" s="1"/>
      <c r="B888" s="2"/>
      <c r="C888" s="19"/>
      <c r="D888" s="19"/>
      <c r="E888" s="19"/>
      <c r="F888" s="19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</row>
    <row r="889" spans="1:74" s="17" customFormat="1">
      <c r="A889" s="1"/>
      <c r="B889" s="2"/>
      <c r="C889" s="19"/>
      <c r="D889" s="19"/>
      <c r="E889" s="19"/>
      <c r="F889" s="19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</row>
    <row r="890" spans="1:74" s="17" customFormat="1">
      <c r="A890" s="1"/>
      <c r="B890" s="2"/>
      <c r="C890" s="19"/>
      <c r="D890" s="19"/>
      <c r="E890" s="19"/>
      <c r="F890" s="19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</row>
    <row r="891" spans="1:74" s="17" customFormat="1">
      <c r="A891" s="1"/>
      <c r="B891" s="2"/>
      <c r="C891" s="19"/>
      <c r="D891" s="19"/>
      <c r="E891" s="19"/>
      <c r="F891" s="19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</row>
    <row r="892" spans="1:74" s="17" customFormat="1">
      <c r="A892" s="1"/>
      <c r="B892" s="2"/>
      <c r="C892" s="19"/>
      <c r="D892" s="19"/>
      <c r="E892" s="19"/>
      <c r="F892" s="19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</row>
    <row r="893" spans="1:74" s="17" customFormat="1">
      <c r="A893" s="1"/>
      <c r="B893" s="2"/>
      <c r="C893" s="19"/>
      <c r="D893" s="19"/>
      <c r="E893" s="19"/>
      <c r="F893" s="19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</row>
    <row r="894" spans="1:74" s="17" customFormat="1">
      <c r="A894" s="1"/>
      <c r="B894" s="2"/>
      <c r="C894" s="19"/>
      <c r="D894" s="19"/>
      <c r="E894" s="19"/>
      <c r="F894" s="19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</row>
    <row r="895" spans="1:74" s="17" customFormat="1">
      <c r="A895" s="1"/>
      <c r="B895" s="2"/>
      <c r="C895" s="19"/>
      <c r="D895" s="19"/>
      <c r="E895" s="19"/>
      <c r="F895" s="19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</row>
    <row r="896" spans="1:74" s="17" customFormat="1">
      <c r="A896" s="1"/>
      <c r="B896" s="2"/>
      <c r="C896" s="19"/>
      <c r="D896" s="19"/>
      <c r="E896" s="19"/>
      <c r="F896" s="19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</row>
    <row r="897" spans="1:74" s="17" customFormat="1">
      <c r="A897" s="1"/>
      <c r="B897" s="2"/>
      <c r="C897" s="19"/>
      <c r="D897" s="19"/>
      <c r="E897" s="19"/>
      <c r="F897" s="19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</row>
    <row r="898" spans="1:74" s="17" customFormat="1">
      <c r="A898" s="1"/>
      <c r="B898" s="2"/>
      <c r="C898" s="19"/>
      <c r="D898" s="19"/>
      <c r="E898" s="19"/>
      <c r="F898" s="19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</row>
    <row r="899" spans="1:74" s="17" customFormat="1">
      <c r="A899" s="1"/>
      <c r="B899" s="2"/>
      <c r="C899" s="19"/>
      <c r="D899" s="19"/>
      <c r="E899" s="19"/>
      <c r="F899" s="19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</row>
    <row r="900" spans="1:74" s="17" customFormat="1">
      <c r="A900" s="1"/>
      <c r="B900" s="2"/>
      <c r="C900" s="19"/>
      <c r="D900" s="19"/>
      <c r="E900" s="19"/>
      <c r="F900" s="19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</row>
    <row r="901" spans="1:74" s="17" customFormat="1">
      <c r="A901" s="1"/>
      <c r="B901" s="2"/>
      <c r="C901" s="19"/>
      <c r="D901" s="19"/>
      <c r="E901" s="19"/>
      <c r="F901" s="19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</row>
    <row r="902" spans="1:74" s="17" customFormat="1">
      <c r="A902" s="1"/>
      <c r="B902" s="2"/>
      <c r="C902" s="19"/>
      <c r="D902" s="19"/>
      <c r="E902" s="19"/>
      <c r="F902" s="19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</row>
    <row r="903" spans="1:74" s="17" customFormat="1">
      <c r="A903" s="1"/>
      <c r="B903" s="2"/>
      <c r="C903" s="19"/>
      <c r="D903" s="19"/>
      <c r="E903" s="19"/>
      <c r="F903" s="19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</row>
    <row r="904" spans="1:74" s="17" customFormat="1">
      <c r="A904" s="1"/>
      <c r="B904" s="2"/>
      <c r="C904" s="19"/>
      <c r="D904" s="19"/>
      <c r="E904" s="19"/>
      <c r="F904" s="19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</row>
    <row r="905" spans="1:74" s="17" customFormat="1">
      <c r="A905" s="1"/>
      <c r="B905" s="2"/>
      <c r="C905" s="19"/>
      <c r="D905" s="19"/>
      <c r="E905" s="19"/>
      <c r="F905" s="19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</row>
    <row r="906" spans="1:74" s="17" customFormat="1">
      <c r="A906" s="1"/>
      <c r="B906" s="2"/>
      <c r="C906" s="19"/>
      <c r="D906" s="19"/>
      <c r="E906" s="19"/>
      <c r="F906" s="19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</row>
    <row r="907" spans="1:74" s="17" customFormat="1">
      <c r="A907" s="1"/>
      <c r="B907" s="2"/>
      <c r="C907" s="19"/>
      <c r="D907" s="19"/>
      <c r="E907" s="19"/>
      <c r="F907" s="19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</row>
    <row r="908" spans="1:74" s="17" customFormat="1">
      <c r="A908" s="1"/>
      <c r="B908" s="2"/>
      <c r="C908" s="19"/>
      <c r="D908" s="19"/>
      <c r="E908" s="19"/>
      <c r="F908" s="19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</row>
    <row r="909" spans="1:74" s="17" customFormat="1">
      <c r="A909" s="1"/>
      <c r="B909" s="2"/>
      <c r="C909" s="19"/>
      <c r="D909" s="19"/>
      <c r="E909" s="19"/>
      <c r="F909" s="19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</row>
    <row r="910" spans="1:74" s="17" customFormat="1">
      <c r="A910" s="1"/>
      <c r="B910" s="2"/>
      <c r="C910" s="19"/>
      <c r="D910" s="19"/>
      <c r="E910" s="19"/>
      <c r="F910" s="19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</row>
    <row r="911" spans="1:74" s="17" customFormat="1">
      <c r="A911" s="1"/>
      <c r="B911" s="2"/>
      <c r="C911" s="19"/>
      <c r="D911" s="19"/>
      <c r="E911" s="19"/>
      <c r="F911" s="19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</row>
    <row r="912" spans="1:74" s="17" customFormat="1">
      <c r="A912" s="1"/>
      <c r="B912" s="2"/>
      <c r="C912" s="19"/>
      <c r="D912" s="19"/>
      <c r="E912" s="19"/>
      <c r="F912" s="19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</row>
    <row r="913" spans="1:74" s="17" customFormat="1">
      <c r="A913" s="1"/>
      <c r="B913" s="2"/>
      <c r="C913" s="19"/>
      <c r="D913" s="19"/>
      <c r="E913" s="19"/>
      <c r="F913" s="19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</row>
    <row r="914" spans="1:74" s="17" customFormat="1">
      <c r="A914" s="1"/>
      <c r="B914" s="2"/>
      <c r="C914" s="19"/>
      <c r="D914" s="19"/>
      <c r="E914" s="19"/>
      <c r="F914" s="19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</row>
    <row r="915" spans="1:74" s="17" customFormat="1">
      <c r="A915" s="1"/>
      <c r="B915" s="2"/>
      <c r="C915" s="19"/>
      <c r="D915" s="19"/>
      <c r="E915" s="19"/>
      <c r="F915" s="19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</row>
    <row r="916" spans="1:74" s="17" customFormat="1">
      <c r="A916" s="1"/>
      <c r="B916" s="2"/>
      <c r="C916" s="19"/>
      <c r="D916" s="19"/>
      <c r="E916" s="19"/>
      <c r="F916" s="19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</row>
    <row r="917" spans="1:74" s="17" customFormat="1">
      <c r="A917" s="1"/>
      <c r="B917" s="2"/>
      <c r="C917" s="19"/>
      <c r="D917" s="19"/>
      <c r="E917" s="19"/>
      <c r="F917" s="19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</row>
    <row r="918" spans="1:74" s="17" customFormat="1">
      <c r="A918" s="1"/>
      <c r="B918" s="2"/>
      <c r="C918" s="19"/>
      <c r="D918" s="19"/>
      <c r="E918" s="19"/>
      <c r="F918" s="19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</row>
    <row r="919" spans="1:74" s="17" customFormat="1">
      <c r="A919" s="1"/>
      <c r="B919" s="2"/>
      <c r="C919" s="19"/>
      <c r="D919" s="19"/>
      <c r="E919" s="19"/>
      <c r="F919" s="19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</row>
    <row r="920" spans="1:74" s="17" customFormat="1">
      <c r="A920" s="1"/>
      <c r="B920" s="2"/>
      <c r="C920" s="19"/>
      <c r="D920" s="19"/>
      <c r="E920" s="19"/>
      <c r="F920" s="19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</row>
    <row r="921" spans="1:74" s="17" customFormat="1">
      <c r="A921" s="1"/>
      <c r="B921" s="2"/>
      <c r="C921" s="19"/>
      <c r="D921" s="19"/>
      <c r="E921" s="19"/>
      <c r="F921" s="19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</row>
    <row r="922" spans="1:74" s="17" customFormat="1">
      <c r="A922" s="1"/>
      <c r="B922" s="2"/>
      <c r="C922" s="19"/>
      <c r="D922" s="19"/>
      <c r="E922" s="19"/>
      <c r="F922" s="19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</row>
    <row r="923" spans="1:74" s="17" customFormat="1">
      <c r="A923" s="1"/>
      <c r="B923" s="2"/>
      <c r="C923" s="19"/>
      <c r="D923" s="19"/>
      <c r="E923" s="19"/>
      <c r="F923" s="19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</row>
    <row r="924" spans="1:74" s="17" customFormat="1">
      <c r="A924" s="1"/>
      <c r="B924" s="2"/>
      <c r="C924" s="19"/>
      <c r="D924" s="19"/>
      <c r="E924" s="19"/>
      <c r="F924" s="19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</row>
    <row r="925" spans="1:74" s="17" customFormat="1">
      <c r="A925" s="1"/>
      <c r="B925" s="2"/>
      <c r="C925" s="19"/>
      <c r="D925" s="19"/>
      <c r="E925" s="19"/>
      <c r="F925" s="19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</row>
    <row r="926" spans="1:74" s="17" customFormat="1">
      <c r="A926" s="1"/>
      <c r="B926" s="2"/>
      <c r="C926" s="19"/>
      <c r="D926" s="19"/>
      <c r="E926" s="19"/>
      <c r="F926" s="19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</row>
    <row r="927" spans="1:74" s="17" customFormat="1">
      <c r="A927" s="1"/>
      <c r="B927" s="2"/>
      <c r="C927" s="19"/>
      <c r="D927" s="19"/>
      <c r="E927" s="19"/>
      <c r="F927" s="19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</row>
    <row r="928" spans="1:74" s="17" customFormat="1">
      <c r="A928" s="1"/>
      <c r="B928" s="2"/>
      <c r="C928" s="19"/>
      <c r="D928" s="19"/>
      <c r="E928" s="19"/>
      <c r="F928" s="19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</row>
    <row r="929" spans="1:74" s="17" customFormat="1">
      <c r="A929" s="1"/>
      <c r="B929" s="2"/>
      <c r="C929" s="19"/>
      <c r="D929" s="19"/>
      <c r="E929" s="19"/>
      <c r="F929" s="19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</row>
    <row r="930" spans="1:74" s="17" customFormat="1">
      <c r="A930" s="1"/>
      <c r="B930" s="2"/>
      <c r="C930" s="19"/>
      <c r="D930" s="19"/>
      <c r="E930" s="19"/>
      <c r="F930" s="19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</row>
    <row r="931" spans="1:74" s="17" customFormat="1">
      <c r="A931" s="1"/>
      <c r="B931" s="2"/>
      <c r="C931" s="19"/>
      <c r="D931" s="19"/>
      <c r="E931" s="19"/>
      <c r="F931" s="19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</row>
    <row r="932" spans="1:74" s="17" customFormat="1">
      <c r="A932" s="1"/>
      <c r="B932" s="2"/>
      <c r="C932" s="19"/>
      <c r="D932" s="19"/>
      <c r="E932" s="19"/>
      <c r="F932" s="19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</row>
    <row r="933" spans="1:74" s="17" customFormat="1">
      <c r="A933" s="1"/>
      <c r="B933" s="2"/>
      <c r="C933" s="19"/>
      <c r="D933" s="19"/>
      <c r="E933" s="19"/>
      <c r="F933" s="19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</row>
    <row r="934" spans="1:74" s="17" customFormat="1">
      <c r="A934" s="1"/>
      <c r="B934" s="2"/>
      <c r="C934" s="19"/>
      <c r="D934" s="19"/>
      <c r="E934" s="19"/>
      <c r="F934" s="19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</row>
    <row r="935" spans="1:74" s="17" customFormat="1">
      <c r="A935" s="1"/>
      <c r="B935" s="2"/>
      <c r="C935" s="19"/>
      <c r="D935" s="19"/>
      <c r="E935" s="19"/>
      <c r="F935" s="19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</row>
    <row r="936" spans="1:74" s="17" customFormat="1">
      <c r="A936" s="1"/>
      <c r="B936" s="2"/>
      <c r="C936" s="19"/>
      <c r="D936" s="19"/>
      <c r="E936" s="19"/>
      <c r="F936" s="19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</row>
    <row r="937" spans="1:74" s="17" customFormat="1">
      <c r="A937" s="1"/>
      <c r="B937" s="2"/>
      <c r="C937" s="19"/>
      <c r="D937" s="19"/>
      <c r="E937" s="19"/>
      <c r="F937" s="19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</row>
    <row r="938" spans="1:74" s="17" customFormat="1">
      <c r="A938" s="1"/>
      <c r="B938" s="2"/>
      <c r="C938" s="19"/>
      <c r="D938" s="19"/>
      <c r="E938" s="19"/>
      <c r="F938" s="19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</row>
    <row r="939" spans="1:74" s="17" customFormat="1">
      <c r="A939" s="1"/>
      <c r="B939" s="2"/>
      <c r="C939" s="19"/>
      <c r="D939" s="19"/>
      <c r="E939" s="19"/>
      <c r="F939" s="19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</row>
    <row r="940" spans="1:74" s="17" customFormat="1">
      <c r="A940" s="1"/>
      <c r="B940" s="2"/>
      <c r="C940" s="19"/>
      <c r="D940" s="19"/>
      <c r="E940" s="19"/>
      <c r="F940" s="19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</row>
    <row r="941" spans="1:74" s="17" customFormat="1">
      <c r="A941" s="1"/>
      <c r="B941" s="2"/>
      <c r="C941" s="19"/>
      <c r="D941" s="19"/>
      <c r="E941" s="19"/>
      <c r="F941" s="19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</row>
    <row r="942" spans="1:74" s="17" customFormat="1">
      <c r="A942" s="1"/>
      <c r="B942" s="2"/>
      <c r="C942" s="19"/>
      <c r="D942" s="19"/>
      <c r="E942" s="19"/>
      <c r="F942" s="19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</row>
    <row r="943" spans="1:74" s="17" customFormat="1">
      <c r="A943" s="1"/>
      <c r="B943" s="2"/>
      <c r="C943" s="19"/>
      <c r="D943" s="19"/>
      <c r="E943" s="19"/>
      <c r="F943" s="19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</row>
    <row r="944" spans="1:74" s="17" customFormat="1">
      <c r="A944" s="1"/>
      <c r="B944" s="2"/>
      <c r="C944" s="19"/>
      <c r="D944" s="19"/>
      <c r="E944" s="19"/>
      <c r="F944" s="19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</row>
    <row r="945" spans="1:74" s="17" customFormat="1">
      <c r="A945" s="1"/>
      <c r="B945" s="2"/>
      <c r="C945" s="19"/>
      <c r="D945" s="19"/>
      <c r="E945" s="19"/>
      <c r="F945" s="19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</row>
    <row r="946" spans="1:74" s="17" customFormat="1">
      <c r="A946" s="1"/>
      <c r="B946" s="2"/>
      <c r="C946" s="19"/>
      <c r="D946" s="19"/>
      <c r="E946" s="19"/>
      <c r="F946" s="19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</row>
    <row r="947" spans="1:74" s="17" customFormat="1">
      <c r="A947" s="1"/>
      <c r="B947" s="2"/>
      <c r="C947" s="19"/>
      <c r="D947" s="19"/>
      <c r="E947" s="19"/>
      <c r="F947" s="19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</row>
    <row r="948" spans="1:74" s="17" customFormat="1">
      <c r="A948" s="1"/>
      <c r="B948" s="2"/>
      <c r="C948" s="19"/>
      <c r="D948" s="19"/>
      <c r="E948" s="19"/>
      <c r="F948" s="19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</row>
    <row r="949" spans="1:74" s="17" customFormat="1">
      <c r="A949" s="1"/>
      <c r="B949" s="2"/>
      <c r="C949" s="19"/>
      <c r="D949" s="19"/>
      <c r="E949" s="19"/>
      <c r="F949" s="19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</row>
    <row r="950" spans="1:74" s="17" customFormat="1">
      <c r="A950" s="1"/>
      <c r="B950" s="2"/>
      <c r="C950" s="19"/>
      <c r="D950" s="19"/>
      <c r="E950" s="19"/>
      <c r="F950" s="19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</row>
    <row r="951" spans="1:74" s="17" customFormat="1">
      <c r="A951" s="1"/>
      <c r="B951" s="2"/>
      <c r="C951" s="19"/>
      <c r="D951" s="19"/>
      <c r="E951" s="19"/>
      <c r="F951" s="19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</row>
    <row r="952" spans="1:74" s="17" customFormat="1">
      <c r="A952" s="1"/>
      <c r="B952" s="2"/>
      <c r="C952" s="19"/>
      <c r="D952" s="19"/>
      <c r="E952" s="19"/>
      <c r="F952" s="19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</row>
    <row r="953" spans="1:74" s="17" customFormat="1">
      <c r="A953" s="1"/>
      <c r="B953" s="2"/>
      <c r="C953" s="19"/>
      <c r="D953" s="19"/>
      <c r="E953" s="19"/>
      <c r="F953" s="19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</row>
    <row r="954" spans="1:74" s="17" customFormat="1">
      <c r="A954" s="1"/>
      <c r="B954" s="2"/>
      <c r="C954" s="19"/>
      <c r="D954" s="19"/>
      <c r="E954" s="19"/>
      <c r="F954" s="19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</row>
    <row r="955" spans="1:74" s="17" customFormat="1">
      <c r="A955" s="1"/>
      <c r="B955" s="2"/>
      <c r="C955" s="19"/>
      <c r="D955" s="19"/>
      <c r="E955" s="19"/>
      <c r="F955" s="19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</row>
    <row r="956" spans="1:74" s="17" customFormat="1">
      <c r="A956" s="1"/>
      <c r="B956" s="2"/>
      <c r="C956" s="19"/>
      <c r="D956" s="19"/>
      <c r="E956" s="19"/>
      <c r="F956" s="19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</row>
    <row r="957" spans="1:74" s="17" customFormat="1">
      <c r="A957" s="1"/>
      <c r="B957" s="2"/>
      <c r="C957" s="19"/>
      <c r="D957" s="19"/>
      <c r="E957" s="19"/>
      <c r="F957" s="19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</row>
    <row r="958" spans="1:74" s="17" customFormat="1">
      <c r="A958" s="1"/>
      <c r="B958" s="2"/>
      <c r="C958" s="19"/>
      <c r="D958" s="19"/>
      <c r="E958" s="19"/>
      <c r="F958" s="19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</row>
    <row r="959" spans="1:74" s="17" customFormat="1">
      <c r="A959" s="1"/>
      <c r="B959" s="2"/>
      <c r="C959" s="19"/>
      <c r="D959" s="19"/>
      <c r="E959" s="19"/>
      <c r="F959" s="19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</row>
    <row r="960" spans="1:74" s="17" customFormat="1">
      <c r="A960" s="1"/>
      <c r="B960" s="2"/>
      <c r="C960" s="19"/>
      <c r="D960" s="19"/>
      <c r="E960" s="19"/>
      <c r="F960" s="19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</row>
    <row r="961" spans="1:74" s="17" customFormat="1">
      <c r="A961" s="1"/>
      <c r="B961" s="2"/>
      <c r="C961" s="19"/>
      <c r="D961" s="19"/>
      <c r="E961" s="19"/>
      <c r="F961" s="19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</row>
    <row r="962" spans="1:74" s="17" customFormat="1">
      <c r="A962" s="1"/>
      <c r="B962" s="2"/>
      <c r="C962" s="19"/>
      <c r="D962" s="19"/>
      <c r="E962" s="19"/>
      <c r="F962" s="19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</row>
    <row r="963" spans="1:74" s="17" customFormat="1">
      <c r="A963" s="1"/>
      <c r="B963" s="2"/>
      <c r="C963" s="19"/>
      <c r="D963" s="19"/>
      <c r="E963" s="19"/>
      <c r="F963" s="19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</row>
    <row r="964" spans="1:74" s="17" customFormat="1">
      <c r="A964" s="1"/>
      <c r="B964" s="2"/>
      <c r="C964" s="19"/>
      <c r="D964" s="19"/>
      <c r="E964" s="19"/>
      <c r="F964" s="19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</row>
    <row r="965" spans="1:74" s="17" customFormat="1">
      <c r="A965" s="1"/>
      <c r="B965" s="2"/>
      <c r="C965" s="19"/>
      <c r="D965" s="19"/>
      <c r="E965" s="19"/>
      <c r="F965" s="19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</row>
    <row r="966" spans="1:74" s="17" customFormat="1">
      <c r="A966" s="1"/>
      <c r="B966" s="2"/>
      <c r="C966" s="19"/>
      <c r="D966" s="19"/>
      <c r="E966" s="19"/>
      <c r="F966" s="19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</row>
    <row r="967" spans="1:74" s="17" customFormat="1">
      <c r="A967" s="1"/>
      <c r="B967" s="2"/>
      <c r="C967" s="19"/>
      <c r="D967" s="19"/>
      <c r="E967" s="19"/>
      <c r="F967" s="19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</row>
    <row r="968" spans="1:74" s="17" customFormat="1">
      <c r="A968" s="1"/>
      <c r="B968" s="2"/>
      <c r="C968" s="19"/>
      <c r="D968" s="19"/>
      <c r="E968" s="19"/>
      <c r="F968" s="19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</row>
    <row r="969" spans="1:74" s="17" customFormat="1">
      <c r="A969" s="1"/>
      <c r="B969" s="2"/>
      <c r="C969" s="19"/>
      <c r="D969" s="19"/>
      <c r="E969" s="19"/>
      <c r="F969" s="19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</row>
    <row r="970" spans="1:74" s="17" customFormat="1">
      <c r="A970" s="1"/>
      <c r="B970" s="2"/>
      <c r="C970" s="19"/>
      <c r="D970" s="19"/>
      <c r="E970" s="19"/>
      <c r="F970" s="19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</row>
    <row r="971" spans="1:74" s="17" customFormat="1">
      <c r="A971" s="1"/>
      <c r="B971" s="2"/>
      <c r="C971" s="19"/>
      <c r="D971" s="19"/>
      <c r="E971" s="19"/>
      <c r="F971" s="19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</row>
    <row r="972" spans="1:74" s="17" customFormat="1">
      <c r="A972" s="1"/>
      <c r="B972" s="2"/>
      <c r="C972" s="19"/>
      <c r="D972" s="19"/>
      <c r="E972" s="19"/>
      <c r="F972" s="19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</row>
    <row r="973" spans="1:74" s="17" customFormat="1">
      <c r="A973" s="1"/>
      <c r="B973" s="2"/>
      <c r="C973" s="19"/>
      <c r="D973" s="19"/>
      <c r="E973" s="19"/>
      <c r="F973" s="19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</row>
    <row r="974" spans="1:74" s="17" customFormat="1">
      <c r="A974" s="1"/>
      <c r="B974" s="2"/>
      <c r="C974" s="19"/>
      <c r="D974" s="19"/>
      <c r="E974" s="19"/>
      <c r="F974" s="19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</row>
    <row r="975" spans="1:74" s="17" customFormat="1">
      <c r="A975" s="1"/>
      <c r="B975" s="2"/>
      <c r="C975" s="19"/>
      <c r="D975" s="19"/>
      <c r="E975" s="19"/>
      <c r="F975" s="19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</row>
    <row r="976" spans="1:74" s="17" customFormat="1">
      <c r="A976" s="1"/>
      <c r="B976" s="2"/>
      <c r="C976" s="19"/>
      <c r="D976" s="19"/>
      <c r="E976" s="19"/>
      <c r="F976" s="19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</row>
    <row r="977" spans="1:74" s="17" customFormat="1">
      <c r="A977" s="1"/>
      <c r="B977" s="2"/>
      <c r="C977" s="19"/>
      <c r="D977" s="19"/>
      <c r="E977" s="19"/>
      <c r="F977" s="19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</row>
    <row r="978" spans="1:74" s="17" customFormat="1">
      <c r="A978" s="1"/>
      <c r="B978" s="2"/>
      <c r="C978" s="19"/>
      <c r="D978" s="19"/>
      <c r="E978" s="19"/>
      <c r="F978" s="19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</row>
    <row r="979" spans="1:74" s="17" customFormat="1">
      <c r="A979" s="1"/>
      <c r="B979" s="2"/>
      <c r="C979" s="19"/>
      <c r="D979" s="19"/>
      <c r="E979" s="19"/>
      <c r="F979" s="19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</row>
    <row r="980" spans="1:74" s="17" customFormat="1">
      <c r="A980" s="1"/>
      <c r="B980" s="2"/>
      <c r="C980" s="19"/>
      <c r="D980" s="19"/>
      <c r="E980" s="19"/>
      <c r="F980" s="19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</row>
    <row r="981" spans="1:74" s="17" customFormat="1">
      <c r="A981" s="1"/>
      <c r="B981" s="2"/>
      <c r="C981" s="19"/>
      <c r="D981" s="19"/>
      <c r="E981" s="19"/>
      <c r="F981" s="19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</row>
    <row r="982" spans="1:74" s="17" customFormat="1">
      <c r="A982" s="1"/>
      <c r="B982" s="2"/>
      <c r="C982" s="19"/>
      <c r="D982" s="19"/>
      <c r="E982" s="19"/>
      <c r="F982" s="19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</row>
    <row r="983" spans="1:74" s="17" customFormat="1">
      <c r="A983" s="1"/>
      <c r="B983" s="2"/>
      <c r="C983" s="19"/>
      <c r="D983" s="19"/>
      <c r="E983" s="19"/>
      <c r="F983" s="19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</row>
    <row r="984" spans="1:74" s="17" customFormat="1">
      <c r="A984" s="1"/>
      <c r="B984" s="2"/>
      <c r="C984" s="19"/>
      <c r="D984" s="19"/>
      <c r="E984" s="19"/>
      <c r="F984" s="19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</row>
    <row r="985" spans="1:74" s="17" customFormat="1">
      <c r="A985" s="1"/>
      <c r="B985" s="2"/>
      <c r="C985" s="19"/>
      <c r="D985" s="19"/>
      <c r="E985" s="19"/>
      <c r="F985" s="19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</row>
    <row r="986" spans="1:74" s="17" customFormat="1">
      <c r="A986" s="1"/>
      <c r="B986" s="2"/>
      <c r="C986" s="19"/>
      <c r="D986" s="19"/>
      <c r="E986" s="19"/>
      <c r="F986" s="19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</row>
    <row r="987" spans="1:74" s="17" customFormat="1">
      <c r="A987" s="1"/>
      <c r="B987" s="2"/>
      <c r="C987" s="19"/>
      <c r="D987" s="19"/>
      <c r="E987" s="19"/>
      <c r="F987" s="19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</row>
    <row r="988" spans="1:74" s="17" customFormat="1">
      <c r="A988" s="1"/>
      <c r="B988" s="2"/>
      <c r="C988" s="19"/>
      <c r="D988" s="19"/>
      <c r="E988" s="19"/>
      <c r="F988" s="19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</row>
    <row r="989" spans="1:74" s="17" customFormat="1">
      <c r="A989" s="1"/>
      <c r="B989" s="2"/>
      <c r="C989" s="19"/>
      <c r="D989" s="19"/>
      <c r="E989" s="19"/>
      <c r="F989" s="19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</row>
    <row r="990" spans="1:74" s="17" customFormat="1">
      <c r="A990" s="1"/>
      <c r="B990" s="2"/>
      <c r="C990" s="19"/>
      <c r="D990" s="19"/>
      <c r="E990" s="19"/>
      <c r="F990" s="19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</row>
    <row r="991" spans="1:74" s="17" customFormat="1">
      <c r="A991" s="1"/>
      <c r="B991" s="2"/>
      <c r="C991" s="19"/>
      <c r="D991" s="19"/>
      <c r="E991" s="19"/>
      <c r="F991" s="19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</row>
    <row r="992" spans="1:74" s="17" customFormat="1">
      <c r="A992" s="1"/>
      <c r="B992" s="2"/>
      <c r="C992" s="19"/>
      <c r="D992" s="19"/>
      <c r="E992" s="19"/>
      <c r="F992" s="19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</row>
    <row r="993" spans="1:74" s="17" customFormat="1">
      <c r="A993" s="1"/>
      <c r="B993" s="2"/>
      <c r="C993" s="19"/>
      <c r="D993" s="19"/>
      <c r="E993" s="19"/>
      <c r="F993" s="19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</row>
    <row r="994" spans="1:74" s="17" customFormat="1">
      <c r="A994" s="1"/>
      <c r="B994" s="2"/>
      <c r="C994" s="19"/>
      <c r="D994" s="19"/>
      <c r="E994" s="19"/>
      <c r="F994" s="19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</row>
    <row r="995" spans="1:74" s="17" customFormat="1">
      <c r="A995" s="1"/>
      <c r="B995" s="2"/>
      <c r="C995" s="19"/>
      <c r="D995" s="19"/>
      <c r="E995" s="19"/>
      <c r="F995" s="19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</row>
    <row r="996" spans="1:74" s="17" customFormat="1">
      <c r="A996" s="1"/>
      <c r="B996" s="2"/>
      <c r="C996" s="19"/>
      <c r="D996" s="19"/>
      <c r="E996" s="19"/>
      <c r="F996" s="19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</row>
    <row r="997" spans="1:74" s="17" customFormat="1">
      <c r="A997" s="1"/>
      <c r="B997" s="2"/>
      <c r="C997" s="19"/>
      <c r="D997" s="19"/>
      <c r="E997" s="19"/>
      <c r="F997" s="19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</row>
    <row r="998" spans="1:74" s="17" customFormat="1">
      <c r="A998" s="1"/>
      <c r="B998" s="2"/>
      <c r="C998" s="19"/>
      <c r="D998" s="19"/>
      <c r="E998" s="19"/>
      <c r="F998" s="19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</row>
    <row r="999" spans="1:74" s="17" customFormat="1">
      <c r="A999" s="1"/>
      <c r="B999" s="2"/>
      <c r="C999" s="19"/>
      <c r="D999" s="19"/>
      <c r="E999" s="19"/>
      <c r="F999" s="19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</row>
    <row r="1000" spans="1:74" s="17" customFormat="1">
      <c r="A1000" s="1"/>
      <c r="B1000" s="2"/>
      <c r="C1000" s="19"/>
      <c r="D1000" s="19"/>
      <c r="E1000" s="19"/>
      <c r="F1000" s="19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</row>
    <row r="1001" spans="1:74" s="17" customFormat="1">
      <c r="A1001" s="1"/>
      <c r="B1001" s="2"/>
      <c r="C1001" s="19"/>
      <c r="D1001" s="19"/>
      <c r="E1001" s="19"/>
      <c r="F1001" s="19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</row>
    <row r="1002" spans="1:74" s="17" customFormat="1">
      <c r="A1002" s="1"/>
      <c r="B1002" s="2"/>
      <c r="C1002" s="19"/>
      <c r="D1002" s="19"/>
      <c r="E1002" s="19"/>
      <c r="F1002" s="19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</row>
    <row r="1003" spans="1:74" s="17" customFormat="1">
      <c r="A1003" s="1"/>
      <c r="B1003" s="2"/>
      <c r="C1003" s="19"/>
      <c r="D1003" s="19"/>
      <c r="E1003" s="19"/>
      <c r="F1003" s="19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</row>
    <row r="1004" spans="1:74" s="17" customFormat="1">
      <c r="A1004" s="1"/>
      <c r="B1004" s="2"/>
      <c r="C1004" s="19"/>
      <c r="D1004" s="19"/>
      <c r="E1004" s="19"/>
      <c r="F1004" s="19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</row>
    <row r="1005" spans="1:74" s="17" customFormat="1">
      <c r="A1005" s="1"/>
      <c r="B1005" s="2"/>
      <c r="C1005" s="19"/>
      <c r="D1005" s="19"/>
      <c r="E1005" s="19"/>
      <c r="F1005" s="19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</row>
    <row r="1006" spans="1:74" s="17" customFormat="1">
      <c r="A1006" s="1"/>
      <c r="B1006" s="2"/>
      <c r="C1006" s="19"/>
      <c r="D1006" s="19"/>
      <c r="E1006" s="19"/>
      <c r="F1006" s="19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</row>
    <row r="1007" spans="1:74" s="17" customFormat="1">
      <c r="A1007" s="1"/>
      <c r="B1007" s="2"/>
      <c r="C1007" s="19"/>
      <c r="D1007" s="19"/>
      <c r="E1007" s="19"/>
      <c r="F1007" s="19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</row>
    <row r="1008" spans="1:74" s="17" customFormat="1">
      <c r="A1008" s="1"/>
      <c r="B1008" s="2"/>
      <c r="C1008" s="19"/>
      <c r="D1008" s="19"/>
      <c r="E1008" s="19"/>
      <c r="F1008" s="19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</row>
    <row r="1009" spans="1:74" s="17" customFormat="1">
      <c r="A1009" s="1"/>
      <c r="B1009" s="2"/>
      <c r="C1009" s="19"/>
      <c r="D1009" s="19"/>
      <c r="E1009" s="19"/>
      <c r="F1009" s="19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</row>
    <row r="1010" spans="1:74" s="17" customFormat="1">
      <c r="A1010" s="1"/>
      <c r="B1010" s="2"/>
      <c r="C1010" s="19"/>
      <c r="D1010" s="19"/>
      <c r="E1010" s="19"/>
      <c r="F1010" s="19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</row>
    <row r="1011" spans="1:74" s="17" customFormat="1">
      <c r="A1011" s="1"/>
      <c r="B1011" s="2"/>
      <c r="C1011" s="19"/>
      <c r="D1011" s="19"/>
      <c r="E1011" s="19"/>
      <c r="F1011" s="19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</row>
    <row r="1012" spans="1:74" s="17" customFormat="1">
      <c r="A1012" s="1"/>
      <c r="B1012" s="2"/>
      <c r="C1012" s="19"/>
      <c r="D1012" s="19"/>
      <c r="E1012" s="19"/>
      <c r="F1012" s="19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</row>
    <row r="1013" spans="1:74" s="17" customFormat="1">
      <c r="A1013" s="1"/>
      <c r="B1013" s="2"/>
      <c r="C1013" s="19"/>
      <c r="D1013" s="19"/>
      <c r="E1013" s="19"/>
      <c r="F1013" s="19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</row>
    <row r="1014" spans="1:74" s="17" customFormat="1">
      <c r="A1014" s="1"/>
      <c r="B1014" s="2"/>
      <c r="C1014" s="19"/>
      <c r="D1014" s="19"/>
      <c r="E1014" s="19"/>
      <c r="F1014" s="19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</row>
    <row r="1015" spans="1:74" s="17" customFormat="1">
      <c r="A1015" s="1"/>
      <c r="B1015" s="2"/>
      <c r="C1015" s="19"/>
      <c r="D1015" s="19"/>
      <c r="E1015" s="19"/>
      <c r="F1015" s="19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</row>
    <row r="1016" spans="1:74" s="17" customFormat="1">
      <c r="A1016" s="1"/>
      <c r="B1016" s="2"/>
      <c r="C1016" s="19"/>
      <c r="D1016" s="19"/>
      <c r="E1016" s="19"/>
      <c r="F1016" s="19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</row>
    <row r="1017" spans="1:74" s="17" customFormat="1">
      <c r="A1017" s="1"/>
      <c r="B1017" s="2"/>
      <c r="C1017" s="19"/>
      <c r="D1017" s="19"/>
      <c r="E1017" s="19"/>
      <c r="F1017" s="19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</row>
    <row r="1018" spans="1:74" s="17" customFormat="1">
      <c r="A1018" s="1"/>
      <c r="B1018" s="2"/>
      <c r="C1018" s="19"/>
      <c r="D1018" s="19"/>
      <c r="E1018" s="19"/>
      <c r="F1018" s="19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</row>
    <row r="1019" spans="1:74" s="17" customFormat="1">
      <c r="A1019" s="1"/>
      <c r="B1019" s="2"/>
      <c r="C1019" s="19"/>
      <c r="D1019" s="19"/>
      <c r="E1019" s="19"/>
      <c r="F1019" s="19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</row>
    <row r="1020" spans="1:74" s="17" customFormat="1">
      <c r="A1020" s="1"/>
      <c r="B1020" s="2"/>
      <c r="C1020" s="19"/>
      <c r="D1020" s="19"/>
      <c r="E1020" s="19"/>
      <c r="F1020" s="19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</row>
    <row r="1021" spans="1:74" s="17" customFormat="1">
      <c r="A1021" s="1"/>
      <c r="B1021" s="2"/>
      <c r="C1021" s="19"/>
      <c r="D1021" s="19"/>
      <c r="E1021" s="19"/>
      <c r="F1021" s="19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</row>
    <row r="1022" spans="1:74" s="17" customFormat="1">
      <c r="A1022" s="1"/>
      <c r="B1022" s="2"/>
      <c r="C1022" s="19"/>
      <c r="D1022" s="19"/>
      <c r="E1022" s="19"/>
      <c r="F1022" s="19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</row>
    <row r="1023" spans="1:74" s="17" customFormat="1">
      <c r="A1023" s="1"/>
      <c r="B1023" s="2"/>
      <c r="C1023" s="19"/>
      <c r="D1023" s="19"/>
      <c r="E1023" s="19"/>
      <c r="F1023" s="19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</row>
    <row r="1024" spans="1:74" s="17" customFormat="1">
      <c r="A1024" s="1"/>
      <c r="B1024" s="2"/>
      <c r="C1024" s="19"/>
      <c r="D1024" s="19"/>
      <c r="E1024" s="19"/>
      <c r="F1024" s="19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</row>
    <row r="1025" spans="1:74" s="17" customFormat="1">
      <c r="A1025" s="1"/>
      <c r="B1025" s="2"/>
      <c r="C1025" s="19"/>
      <c r="D1025" s="19"/>
      <c r="E1025" s="19"/>
      <c r="F1025" s="19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</row>
    <row r="1026" spans="1:74" s="17" customFormat="1">
      <c r="A1026" s="1"/>
      <c r="B1026" s="2"/>
      <c r="C1026" s="19"/>
      <c r="D1026" s="19"/>
      <c r="E1026" s="19"/>
      <c r="F1026" s="19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</row>
    <row r="1027" spans="1:74" s="17" customFormat="1">
      <c r="A1027" s="1"/>
      <c r="B1027" s="2"/>
      <c r="C1027" s="19"/>
      <c r="D1027" s="19"/>
      <c r="E1027" s="19"/>
      <c r="F1027" s="19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</row>
    <row r="1028" spans="1:74" s="17" customFormat="1">
      <c r="A1028" s="1"/>
      <c r="B1028" s="2"/>
      <c r="C1028" s="19"/>
      <c r="D1028" s="19"/>
      <c r="E1028" s="19"/>
      <c r="F1028" s="19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</row>
    <row r="1029" spans="1:74" s="17" customFormat="1">
      <c r="A1029" s="1"/>
      <c r="B1029" s="2"/>
      <c r="C1029" s="19"/>
      <c r="D1029" s="19"/>
      <c r="E1029" s="19"/>
      <c r="F1029" s="19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</row>
    <row r="1030" spans="1:74" s="17" customFormat="1">
      <c r="A1030" s="1"/>
      <c r="B1030" s="2"/>
      <c r="C1030" s="19"/>
      <c r="D1030" s="19"/>
      <c r="E1030" s="19"/>
      <c r="F1030" s="19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</row>
    <row r="1031" spans="1:74" s="17" customFormat="1">
      <c r="A1031" s="1"/>
      <c r="B1031" s="2"/>
      <c r="C1031" s="19"/>
      <c r="D1031" s="19"/>
      <c r="E1031" s="19"/>
      <c r="F1031" s="19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</row>
    <row r="1032" spans="1:74" s="17" customFormat="1">
      <c r="A1032" s="1"/>
      <c r="B1032" s="2"/>
      <c r="C1032" s="19"/>
      <c r="D1032" s="19"/>
      <c r="E1032" s="19"/>
      <c r="F1032" s="19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</row>
    <row r="1033" spans="1:74" s="17" customFormat="1">
      <c r="A1033" s="1"/>
      <c r="B1033" s="2"/>
      <c r="C1033" s="19"/>
      <c r="D1033" s="19"/>
      <c r="E1033" s="19"/>
      <c r="F1033" s="19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</row>
    <row r="1034" spans="1:74" s="17" customFormat="1">
      <c r="A1034" s="1"/>
      <c r="B1034" s="2"/>
      <c r="C1034" s="19"/>
      <c r="D1034" s="19"/>
      <c r="E1034" s="19"/>
      <c r="F1034" s="19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</row>
    <row r="1035" spans="1:74" s="17" customFormat="1">
      <c r="A1035" s="1"/>
      <c r="B1035" s="2"/>
      <c r="C1035" s="19"/>
      <c r="D1035" s="19"/>
      <c r="E1035" s="19"/>
      <c r="F1035" s="19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</row>
    <row r="1036" spans="1:74" s="17" customFormat="1">
      <c r="A1036" s="1"/>
      <c r="B1036" s="2"/>
      <c r="C1036" s="19"/>
      <c r="D1036" s="19"/>
      <c r="E1036" s="19"/>
      <c r="F1036" s="19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</row>
    <row r="1037" spans="1:74" s="17" customFormat="1">
      <c r="A1037" s="1"/>
      <c r="B1037" s="2"/>
      <c r="C1037" s="19"/>
      <c r="D1037" s="19"/>
      <c r="E1037" s="19"/>
      <c r="F1037" s="19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</row>
    <row r="1038" spans="1:74" s="17" customFormat="1">
      <c r="A1038" s="1"/>
      <c r="B1038" s="2"/>
      <c r="C1038" s="19"/>
      <c r="D1038" s="19"/>
      <c r="E1038" s="19"/>
      <c r="F1038" s="19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</row>
    <row r="1039" spans="1:74" s="17" customFormat="1">
      <c r="A1039" s="1"/>
      <c r="B1039" s="2"/>
      <c r="C1039" s="19"/>
      <c r="D1039" s="19"/>
      <c r="E1039" s="19"/>
      <c r="F1039" s="19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</row>
    <row r="1040" spans="1:74" s="17" customFormat="1">
      <c r="A1040" s="1"/>
      <c r="B1040" s="2"/>
      <c r="C1040" s="19"/>
      <c r="D1040" s="19"/>
      <c r="E1040" s="19"/>
      <c r="F1040" s="19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</row>
    <row r="1041" spans="1:74" s="17" customFormat="1">
      <c r="A1041" s="1"/>
      <c r="B1041" s="2"/>
      <c r="C1041" s="19"/>
      <c r="D1041" s="19"/>
      <c r="E1041" s="19"/>
      <c r="F1041" s="19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</row>
    <row r="1042" spans="1:74" s="17" customFormat="1">
      <c r="A1042" s="1"/>
      <c r="B1042" s="2"/>
      <c r="C1042" s="19"/>
      <c r="D1042" s="19"/>
      <c r="E1042" s="19"/>
      <c r="F1042" s="19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</row>
    <row r="1043" spans="1:74" s="17" customFormat="1">
      <c r="A1043" s="1"/>
      <c r="B1043" s="2"/>
      <c r="C1043" s="19"/>
      <c r="D1043" s="19"/>
      <c r="E1043" s="19"/>
      <c r="F1043" s="19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</row>
    <row r="1044" spans="1:74" s="17" customFormat="1">
      <c r="A1044" s="1"/>
      <c r="B1044" s="2"/>
      <c r="C1044" s="19"/>
      <c r="D1044" s="19"/>
      <c r="E1044" s="19"/>
      <c r="F1044" s="19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</row>
    <row r="1045" spans="1:74" s="17" customFormat="1">
      <c r="A1045" s="1"/>
      <c r="B1045" s="2"/>
      <c r="C1045" s="19"/>
      <c r="D1045" s="19"/>
      <c r="E1045" s="19"/>
      <c r="F1045" s="19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</row>
    <row r="1046" spans="1:74" s="17" customFormat="1">
      <c r="A1046" s="1"/>
      <c r="B1046" s="2"/>
      <c r="C1046" s="19"/>
      <c r="D1046" s="19"/>
      <c r="E1046" s="19"/>
      <c r="F1046" s="19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</row>
    <row r="1047" spans="1:74" s="17" customFormat="1">
      <c r="A1047" s="1"/>
      <c r="B1047" s="2"/>
      <c r="C1047" s="19"/>
      <c r="D1047" s="19"/>
      <c r="E1047" s="19"/>
      <c r="F1047" s="19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</row>
    <row r="1048" spans="1:74" s="17" customFormat="1">
      <c r="A1048" s="1"/>
      <c r="B1048" s="2"/>
      <c r="C1048" s="19"/>
      <c r="D1048" s="19"/>
      <c r="E1048" s="19"/>
      <c r="F1048" s="19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</row>
    <row r="1049" spans="1:74" s="17" customFormat="1">
      <c r="A1049" s="1"/>
      <c r="B1049" s="2"/>
      <c r="C1049" s="19"/>
      <c r="D1049" s="19"/>
      <c r="E1049" s="19"/>
      <c r="F1049" s="19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</row>
    <row r="1050" spans="1:74" s="17" customFormat="1">
      <c r="A1050" s="1"/>
      <c r="B1050" s="2"/>
      <c r="C1050" s="19"/>
      <c r="D1050" s="19"/>
      <c r="E1050" s="19"/>
      <c r="F1050" s="19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</row>
    <row r="1051" spans="1:74" s="17" customFormat="1">
      <c r="A1051" s="1"/>
      <c r="B1051" s="2"/>
      <c r="C1051" s="19"/>
      <c r="D1051" s="19"/>
      <c r="E1051" s="19"/>
      <c r="F1051" s="19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</row>
    <row r="1052" spans="1:74" s="17" customFormat="1">
      <c r="A1052" s="1"/>
      <c r="B1052" s="2"/>
      <c r="C1052" s="19"/>
      <c r="D1052" s="19"/>
      <c r="E1052" s="19"/>
      <c r="F1052" s="19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</row>
    <row r="1053" spans="1:74" s="17" customFormat="1">
      <c r="A1053" s="1"/>
      <c r="B1053" s="2"/>
      <c r="C1053" s="19"/>
      <c r="D1053" s="19"/>
      <c r="E1053" s="19"/>
      <c r="F1053" s="19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</row>
    <row r="1054" spans="1:74" s="17" customFormat="1">
      <c r="A1054" s="1"/>
      <c r="B1054" s="2"/>
      <c r="C1054" s="19"/>
      <c r="D1054" s="19"/>
      <c r="E1054" s="19"/>
      <c r="F1054" s="19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</row>
    <row r="1055" spans="1:74" s="17" customFormat="1">
      <c r="A1055" s="1"/>
      <c r="B1055" s="2"/>
      <c r="C1055" s="19"/>
      <c r="D1055" s="19"/>
      <c r="E1055" s="19"/>
      <c r="F1055" s="19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</row>
    <row r="1056" spans="1:74" s="17" customFormat="1">
      <c r="A1056" s="1"/>
      <c r="B1056" s="2"/>
      <c r="C1056" s="19"/>
      <c r="D1056" s="19"/>
      <c r="E1056" s="19"/>
      <c r="F1056" s="19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</row>
    <row r="1057" spans="1:74" s="17" customFormat="1">
      <c r="A1057" s="1"/>
      <c r="B1057" s="2"/>
      <c r="C1057" s="19"/>
      <c r="D1057" s="19"/>
      <c r="E1057" s="19"/>
      <c r="F1057" s="19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</row>
    <row r="1058" spans="1:74" s="17" customFormat="1">
      <c r="A1058" s="1"/>
      <c r="B1058" s="2"/>
      <c r="C1058" s="19"/>
      <c r="D1058" s="19"/>
      <c r="E1058" s="19"/>
      <c r="F1058" s="19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</row>
    <row r="1059" spans="1:74" s="17" customFormat="1">
      <c r="A1059" s="1"/>
      <c r="B1059" s="2"/>
      <c r="C1059" s="19"/>
      <c r="D1059" s="19"/>
      <c r="E1059" s="19"/>
      <c r="F1059" s="19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</row>
    <row r="1060" spans="1:74" s="17" customFormat="1">
      <c r="A1060" s="1"/>
      <c r="B1060" s="2"/>
      <c r="C1060" s="19"/>
      <c r="D1060" s="19"/>
      <c r="E1060" s="19"/>
      <c r="F1060" s="19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</row>
    <row r="1061" spans="1:74" s="17" customFormat="1">
      <c r="A1061" s="1"/>
      <c r="B1061" s="2"/>
      <c r="C1061" s="19"/>
      <c r="D1061" s="19"/>
      <c r="E1061" s="19"/>
      <c r="F1061" s="19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</row>
    <row r="1062" spans="1:74" s="17" customFormat="1">
      <c r="A1062" s="1"/>
      <c r="B1062" s="2"/>
      <c r="C1062" s="19"/>
      <c r="D1062" s="19"/>
      <c r="E1062" s="19"/>
      <c r="F1062" s="19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</row>
    <row r="1063" spans="1:74" s="17" customFormat="1">
      <c r="A1063" s="1"/>
      <c r="B1063" s="2"/>
      <c r="C1063" s="19"/>
      <c r="D1063" s="19"/>
      <c r="E1063" s="19"/>
      <c r="F1063" s="19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</row>
    <row r="1064" spans="1:74" s="17" customFormat="1">
      <c r="A1064" s="1"/>
      <c r="B1064" s="2"/>
      <c r="C1064" s="19"/>
      <c r="D1064" s="19"/>
      <c r="E1064" s="19"/>
      <c r="F1064" s="19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</row>
    <row r="1065" spans="1:74" s="17" customFormat="1">
      <c r="A1065" s="1"/>
      <c r="B1065" s="2"/>
      <c r="C1065" s="19"/>
      <c r="D1065" s="19"/>
      <c r="E1065" s="19"/>
      <c r="F1065" s="19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</row>
    <row r="1066" spans="1:74" s="17" customFormat="1">
      <c r="A1066" s="1"/>
      <c r="B1066" s="2"/>
      <c r="C1066" s="19"/>
      <c r="D1066" s="19"/>
      <c r="E1066" s="19"/>
      <c r="F1066" s="19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</row>
    <row r="1067" spans="1:74" s="17" customFormat="1">
      <c r="A1067" s="1"/>
      <c r="B1067" s="2"/>
      <c r="C1067" s="19"/>
      <c r="D1067" s="19"/>
      <c r="E1067" s="19"/>
      <c r="F1067" s="19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</row>
    <row r="1068" spans="1:74" s="17" customFormat="1">
      <c r="A1068" s="1"/>
      <c r="B1068" s="2"/>
      <c r="C1068" s="19"/>
      <c r="D1068" s="19"/>
      <c r="E1068" s="19"/>
      <c r="F1068" s="19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</row>
    <row r="1069" spans="1:74" s="17" customFormat="1">
      <c r="A1069" s="1"/>
      <c r="B1069" s="2"/>
      <c r="C1069" s="19"/>
      <c r="D1069" s="19"/>
      <c r="E1069" s="19"/>
      <c r="F1069" s="19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</row>
    <row r="1070" spans="1:74" s="17" customFormat="1">
      <c r="A1070" s="1"/>
      <c r="B1070" s="2"/>
      <c r="C1070" s="19"/>
      <c r="D1070" s="19"/>
      <c r="E1070" s="19"/>
      <c r="F1070" s="19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</row>
    <row r="1071" spans="1:74" s="17" customFormat="1">
      <c r="A1071" s="1"/>
      <c r="B1071" s="2"/>
      <c r="C1071" s="19"/>
      <c r="D1071" s="19"/>
      <c r="E1071" s="19"/>
      <c r="F1071" s="19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</row>
    <row r="1072" spans="1:74" s="17" customFormat="1">
      <c r="A1072" s="1"/>
      <c r="B1072" s="2"/>
      <c r="C1072" s="19"/>
      <c r="D1072" s="19"/>
      <c r="E1072" s="19"/>
      <c r="F1072" s="19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</row>
    <row r="1073" spans="1:74" s="17" customFormat="1">
      <c r="A1073" s="1"/>
      <c r="B1073" s="2"/>
      <c r="C1073" s="19"/>
      <c r="D1073" s="19"/>
      <c r="E1073" s="19"/>
      <c r="F1073" s="19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</row>
    <row r="1074" spans="1:74" s="17" customFormat="1">
      <c r="A1074" s="1"/>
      <c r="B1074" s="2"/>
      <c r="C1074" s="19"/>
      <c r="D1074" s="19"/>
      <c r="E1074" s="19"/>
      <c r="F1074" s="19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</row>
    <row r="1075" spans="1:74" s="17" customFormat="1">
      <c r="A1075" s="1"/>
      <c r="B1075" s="2"/>
      <c r="C1075" s="19"/>
      <c r="D1075" s="19"/>
      <c r="E1075" s="19"/>
      <c r="F1075" s="19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</row>
    <row r="1076" spans="1:74" s="17" customFormat="1">
      <c r="A1076" s="1"/>
      <c r="B1076" s="2"/>
      <c r="C1076" s="19"/>
      <c r="D1076" s="19"/>
      <c r="E1076" s="19"/>
      <c r="F1076" s="19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</row>
    <row r="1077" spans="1:74" s="17" customFormat="1">
      <c r="A1077" s="1"/>
      <c r="B1077" s="2"/>
      <c r="C1077" s="19"/>
      <c r="D1077" s="19"/>
      <c r="E1077" s="19"/>
      <c r="F1077" s="19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</row>
    <row r="1078" spans="1:74" s="17" customFormat="1">
      <c r="A1078" s="1"/>
      <c r="B1078" s="2"/>
      <c r="C1078" s="19"/>
      <c r="D1078" s="19"/>
      <c r="E1078" s="19"/>
      <c r="F1078" s="19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</row>
    <row r="1079" spans="1:74" s="17" customFormat="1">
      <c r="A1079" s="1"/>
      <c r="B1079" s="2"/>
      <c r="C1079" s="19"/>
      <c r="D1079" s="19"/>
      <c r="E1079" s="19"/>
      <c r="F1079" s="19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</row>
    <row r="1080" spans="1:74" s="17" customFormat="1">
      <c r="A1080" s="1"/>
      <c r="B1080" s="2"/>
      <c r="C1080" s="19"/>
      <c r="D1080" s="19"/>
      <c r="E1080" s="19"/>
      <c r="F1080" s="19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</row>
    <row r="1081" spans="1:74" s="17" customFormat="1">
      <c r="A1081" s="1"/>
      <c r="B1081" s="2"/>
      <c r="C1081" s="19"/>
      <c r="D1081" s="19"/>
      <c r="E1081" s="19"/>
      <c r="F1081" s="19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</row>
    <row r="1082" spans="1:74" s="17" customFormat="1">
      <c r="A1082" s="1"/>
      <c r="B1082" s="2"/>
      <c r="C1082" s="19"/>
      <c r="D1082" s="19"/>
      <c r="E1082" s="19"/>
      <c r="F1082" s="19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</row>
    <row r="1083" spans="1:74" s="17" customFormat="1">
      <c r="A1083" s="1"/>
      <c r="B1083" s="2"/>
      <c r="C1083" s="19"/>
      <c r="D1083" s="19"/>
      <c r="E1083" s="19"/>
      <c r="F1083" s="19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</row>
    <row r="1084" spans="1:74" s="17" customFormat="1">
      <c r="A1084" s="1"/>
      <c r="B1084" s="2"/>
      <c r="C1084" s="19"/>
      <c r="D1084" s="19"/>
      <c r="E1084" s="19"/>
      <c r="F1084" s="19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</row>
    <row r="1085" spans="1:74" s="17" customFormat="1">
      <c r="A1085" s="1"/>
      <c r="B1085" s="2"/>
      <c r="C1085" s="19"/>
      <c r="D1085" s="19"/>
      <c r="E1085" s="19"/>
      <c r="F1085" s="19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</row>
    <row r="1086" spans="1:74" s="17" customFormat="1">
      <c r="A1086" s="1"/>
      <c r="B1086" s="2"/>
      <c r="C1086" s="19"/>
      <c r="D1086" s="19"/>
      <c r="E1086" s="19"/>
      <c r="F1086" s="19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</row>
    <row r="1087" spans="1:74" s="17" customFormat="1">
      <c r="A1087" s="1"/>
      <c r="B1087" s="2"/>
      <c r="C1087" s="19"/>
      <c r="D1087" s="19"/>
      <c r="E1087" s="19"/>
      <c r="F1087" s="19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</row>
    <row r="1088" spans="1:74" s="17" customFormat="1">
      <c r="A1088" s="1"/>
      <c r="B1088" s="2"/>
      <c r="C1088" s="19"/>
      <c r="D1088" s="19"/>
      <c r="E1088" s="19"/>
      <c r="F1088" s="19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</row>
    <row r="1089" spans="1:74" s="17" customFormat="1">
      <c r="A1089" s="1"/>
      <c r="B1089" s="2"/>
      <c r="C1089" s="19"/>
      <c r="D1089" s="19"/>
      <c r="E1089" s="19"/>
      <c r="F1089" s="19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</row>
    <row r="1090" spans="1:74" s="17" customFormat="1">
      <c r="A1090" s="1"/>
      <c r="B1090" s="2"/>
      <c r="C1090" s="19"/>
      <c r="D1090" s="19"/>
      <c r="E1090" s="19"/>
      <c r="F1090" s="19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</row>
    <row r="1091" spans="1:74" s="17" customFormat="1">
      <c r="A1091" s="1"/>
      <c r="B1091" s="2"/>
      <c r="C1091" s="19"/>
      <c r="D1091" s="19"/>
      <c r="E1091" s="19"/>
      <c r="F1091" s="19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</row>
    <row r="1092" spans="1:74" s="17" customFormat="1">
      <c r="A1092" s="1"/>
      <c r="B1092" s="2"/>
      <c r="C1092" s="19"/>
      <c r="D1092" s="19"/>
      <c r="E1092" s="19"/>
      <c r="F1092" s="19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</row>
    <row r="1093" spans="1:74" s="17" customFormat="1">
      <c r="A1093" s="1"/>
      <c r="B1093" s="2"/>
      <c r="C1093" s="19"/>
      <c r="D1093" s="19"/>
      <c r="E1093" s="19"/>
      <c r="F1093" s="19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</row>
    <row r="1094" spans="1:74" s="17" customFormat="1">
      <c r="A1094" s="1"/>
      <c r="B1094" s="2"/>
      <c r="C1094" s="19"/>
      <c r="D1094" s="19"/>
      <c r="E1094" s="19"/>
      <c r="F1094" s="19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</row>
    <row r="1095" spans="1:74" s="17" customFormat="1">
      <c r="A1095" s="1"/>
      <c r="B1095" s="2"/>
      <c r="C1095" s="19"/>
      <c r="D1095" s="19"/>
      <c r="E1095" s="19"/>
      <c r="F1095" s="19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</row>
    <row r="1096" spans="1:74" s="17" customFormat="1">
      <c r="A1096" s="1"/>
      <c r="B1096" s="2"/>
      <c r="C1096" s="19"/>
      <c r="D1096" s="19"/>
      <c r="E1096" s="19"/>
      <c r="F1096" s="19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</row>
    <row r="1097" spans="1:74" s="17" customFormat="1">
      <c r="A1097" s="1"/>
      <c r="B1097" s="2"/>
      <c r="C1097" s="19"/>
      <c r="D1097" s="19"/>
      <c r="E1097" s="19"/>
      <c r="F1097" s="19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</row>
    <row r="1098" spans="1:74" s="17" customFormat="1">
      <c r="A1098" s="1"/>
      <c r="B1098" s="2"/>
      <c r="C1098" s="19"/>
      <c r="D1098" s="19"/>
      <c r="E1098" s="19"/>
      <c r="F1098" s="19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</row>
    <row r="1099" spans="1:74" s="17" customFormat="1">
      <c r="A1099" s="1"/>
      <c r="B1099" s="2"/>
      <c r="C1099" s="19"/>
      <c r="D1099" s="19"/>
      <c r="E1099" s="19"/>
      <c r="F1099" s="19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</row>
    <row r="1100" spans="1:74" s="17" customFormat="1">
      <c r="A1100" s="1"/>
      <c r="B1100" s="2"/>
      <c r="C1100" s="19"/>
      <c r="D1100" s="19"/>
      <c r="E1100" s="19"/>
      <c r="F1100" s="19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</row>
    <row r="1101" spans="1:74" s="17" customFormat="1">
      <c r="A1101" s="1"/>
      <c r="B1101" s="2"/>
      <c r="C1101" s="19"/>
      <c r="D1101" s="19"/>
      <c r="E1101" s="19"/>
      <c r="F1101" s="19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</row>
    <row r="1102" spans="1:74" s="17" customFormat="1">
      <c r="A1102" s="1"/>
      <c r="B1102" s="2"/>
      <c r="C1102" s="19"/>
      <c r="D1102" s="19"/>
      <c r="E1102" s="19"/>
      <c r="F1102" s="19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</row>
    <row r="1103" spans="1:74" s="17" customFormat="1">
      <c r="A1103" s="1"/>
      <c r="B1103" s="2"/>
      <c r="C1103" s="19"/>
      <c r="D1103" s="19"/>
      <c r="E1103" s="19"/>
      <c r="F1103" s="19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</row>
    <row r="1104" spans="1:74" s="17" customFormat="1">
      <c r="A1104" s="1"/>
      <c r="B1104" s="2"/>
      <c r="C1104" s="19"/>
      <c r="D1104" s="19"/>
      <c r="E1104" s="19"/>
      <c r="F1104" s="19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</row>
    <row r="1105" spans="1:74" s="17" customFormat="1">
      <c r="A1105" s="1"/>
      <c r="B1105" s="2"/>
      <c r="C1105" s="19"/>
      <c r="D1105" s="19"/>
      <c r="E1105" s="19"/>
      <c r="F1105" s="19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</row>
    <row r="1106" spans="1:74" s="17" customFormat="1">
      <c r="A1106" s="1"/>
      <c r="B1106" s="2"/>
      <c r="C1106" s="19"/>
      <c r="D1106" s="19"/>
      <c r="E1106" s="19"/>
      <c r="F1106" s="19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</row>
    <row r="1107" spans="1:74" s="17" customFormat="1">
      <c r="A1107" s="1"/>
      <c r="B1107" s="2"/>
      <c r="C1107" s="19"/>
      <c r="D1107" s="19"/>
      <c r="E1107" s="19"/>
      <c r="F1107" s="19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</row>
    <row r="1108" spans="1:74" s="17" customFormat="1">
      <c r="A1108" s="1"/>
      <c r="B1108" s="2"/>
      <c r="C1108" s="19"/>
      <c r="D1108" s="19"/>
      <c r="E1108" s="19"/>
      <c r="F1108" s="19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</row>
    <row r="1109" spans="1:74" s="17" customFormat="1">
      <c r="A1109" s="1"/>
      <c r="B1109" s="2"/>
      <c r="C1109" s="19"/>
      <c r="D1109" s="19"/>
      <c r="E1109" s="19"/>
      <c r="F1109" s="19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</row>
    <row r="1110" spans="1:74" s="17" customFormat="1">
      <c r="A1110" s="1"/>
      <c r="B1110" s="2"/>
      <c r="C1110" s="19"/>
      <c r="D1110" s="19"/>
      <c r="E1110" s="19"/>
      <c r="F1110" s="19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</row>
    <row r="1111" spans="1:74" s="17" customFormat="1">
      <c r="A1111" s="1"/>
      <c r="B1111" s="2"/>
      <c r="C1111" s="19"/>
      <c r="D1111" s="19"/>
      <c r="E1111" s="19"/>
      <c r="F1111" s="19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</row>
    <row r="1112" spans="1:74" s="17" customFormat="1">
      <c r="A1112" s="1"/>
      <c r="B1112" s="2"/>
      <c r="C1112" s="19"/>
      <c r="D1112" s="19"/>
      <c r="E1112" s="19"/>
      <c r="F1112" s="19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</row>
    <row r="1113" spans="1:74" s="17" customFormat="1">
      <c r="A1113" s="1"/>
      <c r="B1113" s="2"/>
      <c r="C1113" s="19"/>
      <c r="D1113" s="19"/>
      <c r="E1113" s="19"/>
      <c r="F1113" s="19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</row>
    <row r="1114" spans="1:74" s="17" customFormat="1">
      <c r="A1114" s="1"/>
      <c r="B1114" s="2"/>
      <c r="C1114" s="19"/>
      <c r="D1114" s="19"/>
      <c r="E1114" s="19"/>
      <c r="F1114" s="19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</row>
    <row r="1115" spans="1:74" s="17" customFormat="1">
      <c r="A1115" s="1"/>
      <c r="B1115" s="2"/>
      <c r="C1115" s="19"/>
      <c r="D1115" s="19"/>
      <c r="E1115" s="19"/>
      <c r="F1115" s="19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</row>
    <row r="1116" spans="1:74" s="17" customFormat="1">
      <c r="A1116" s="1"/>
      <c r="B1116" s="2"/>
      <c r="C1116" s="19"/>
      <c r="D1116" s="19"/>
      <c r="E1116" s="19"/>
      <c r="F1116" s="19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</row>
    <row r="1117" spans="1:74" s="17" customFormat="1">
      <c r="A1117" s="1"/>
      <c r="B1117" s="2"/>
      <c r="C1117" s="19"/>
      <c r="D1117" s="19"/>
      <c r="E1117" s="19"/>
      <c r="F1117" s="19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</row>
    <row r="1118" spans="1:74" s="17" customFormat="1">
      <c r="A1118" s="1"/>
      <c r="B1118" s="2"/>
      <c r="C1118" s="19"/>
      <c r="D1118" s="19"/>
      <c r="E1118" s="19"/>
      <c r="F1118" s="19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</row>
    <row r="1119" spans="1:74" s="17" customFormat="1">
      <c r="A1119" s="1"/>
      <c r="B1119" s="2"/>
      <c r="C1119" s="19"/>
      <c r="D1119" s="19"/>
      <c r="E1119" s="19"/>
      <c r="F1119" s="19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</row>
    <row r="1120" spans="1:74" s="17" customFormat="1">
      <c r="A1120" s="1"/>
      <c r="B1120" s="2"/>
      <c r="C1120" s="19"/>
      <c r="D1120" s="19"/>
      <c r="E1120" s="19"/>
      <c r="F1120" s="19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</row>
    <row r="1121" spans="1:74" s="17" customFormat="1">
      <c r="A1121" s="1"/>
      <c r="B1121" s="2"/>
      <c r="C1121" s="19"/>
      <c r="D1121" s="19"/>
      <c r="E1121" s="19"/>
      <c r="F1121" s="19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</row>
    <row r="1122" spans="1:74" s="17" customFormat="1">
      <c r="A1122" s="1"/>
      <c r="B1122" s="2"/>
      <c r="C1122" s="19"/>
      <c r="D1122" s="19"/>
      <c r="E1122" s="19"/>
      <c r="F1122" s="19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</row>
    <row r="1123" spans="1:74" s="17" customFormat="1">
      <c r="A1123" s="1"/>
      <c r="B1123" s="2"/>
      <c r="C1123" s="19"/>
      <c r="D1123" s="19"/>
      <c r="E1123" s="19"/>
      <c r="F1123" s="19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</row>
    <row r="1124" spans="1:74" s="17" customFormat="1">
      <c r="A1124" s="1"/>
      <c r="B1124" s="2"/>
      <c r="C1124" s="19"/>
      <c r="D1124" s="19"/>
      <c r="E1124" s="19"/>
      <c r="F1124" s="19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</row>
    <row r="1125" spans="1:74" s="17" customFormat="1">
      <c r="A1125" s="1"/>
      <c r="B1125" s="2"/>
      <c r="C1125" s="19"/>
      <c r="D1125" s="19"/>
      <c r="E1125" s="19"/>
      <c r="F1125" s="19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</row>
    <row r="1126" spans="1:74" s="17" customFormat="1">
      <c r="A1126" s="1"/>
      <c r="B1126" s="2"/>
      <c r="C1126" s="19"/>
      <c r="D1126" s="19"/>
      <c r="E1126" s="19"/>
      <c r="F1126" s="19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</row>
    <row r="1127" spans="1:74" s="17" customFormat="1">
      <c r="A1127" s="1"/>
      <c r="B1127" s="2"/>
      <c r="C1127" s="19"/>
      <c r="D1127" s="19"/>
      <c r="E1127" s="19"/>
      <c r="F1127" s="19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</row>
    <row r="1128" spans="1:74" s="17" customFormat="1">
      <c r="A1128" s="1"/>
      <c r="B1128" s="2"/>
      <c r="C1128" s="19"/>
      <c r="D1128" s="19"/>
      <c r="E1128" s="19"/>
      <c r="F1128" s="19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</row>
    <row r="1129" spans="1:74" s="17" customFormat="1">
      <c r="A1129" s="1"/>
      <c r="B1129" s="2"/>
      <c r="C1129" s="19"/>
      <c r="D1129" s="19"/>
      <c r="E1129" s="19"/>
      <c r="F1129" s="19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</row>
    <row r="1130" spans="1:74" s="17" customFormat="1">
      <c r="A1130" s="1"/>
      <c r="B1130" s="2"/>
      <c r="C1130" s="19"/>
      <c r="D1130" s="19"/>
      <c r="E1130" s="19"/>
      <c r="F1130" s="19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</row>
    <row r="1131" spans="1:74" s="17" customFormat="1">
      <c r="A1131" s="1"/>
      <c r="B1131" s="2"/>
      <c r="C1131" s="19"/>
      <c r="D1131" s="19"/>
      <c r="E1131" s="19"/>
      <c r="F1131" s="19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</row>
    <row r="1132" spans="1:74" s="17" customFormat="1">
      <c r="A1132" s="1"/>
      <c r="B1132" s="2"/>
      <c r="C1132" s="19"/>
      <c r="D1132" s="19"/>
      <c r="E1132" s="19"/>
      <c r="F1132" s="19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</row>
    <row r="1133" spans="1:74" s="17" customFormat="1">
      <c r="A1133" s="1"/>
      <c r="B1133" s="2"/>
      <c r="C1133" s="19"/>
      <c r="D1133" s="19"/>
      <c r="E1133" s="19"/>
      <c r="F1133" s="19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</row>
    <row r="1134" spans="1:74" s="17" customFormat="1">
      <c r="A1134" s="1"/>
      <c r="B1134" s="2"/>
      <c r="C1134" s="19"/>
      <c r="D1134" s="19"/>
      <c r="E1134" s="19"/>
      <c r="F1134" s="19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</row>
    <row r="1135" spans="1:74" s="17" customFormat="1">
      <c r="A1135" s="1"/>
      <c r="B1135" s="2"/>
      <c r="C1135" s="19"/>
      <c r="D1135" s="19"/>
      <c r="E1135" s="19"/>
      <c r="F1135" s="19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</row>
    <row r="1136" spans="1:74" s="17" customFormat="1">
      <c r="A1136" s="1"/>
      <c r="B1136" s="2"/>
      <c r="C1136" s="19"/>
      <c r="D1136" s="19"/>
      <c r="E1136" s="19"/>
      <c r="F1136" s="19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</row>
    <row r="1137" spans="1:74" s="17" customFormat="1">
      <c r="A1137" s="1"/>
      <c r="B1137" s="2"/>
      <c r="C1137" s="19"/>
      <c r="D1137" s="19"/>
      <c r="E1137" s="19"/>
      <c r="F1137" s="19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</row>
    <row r="1138" spans="1:74" s="17" customFormat="1">
      <c r="A1138" s="1"/>
      <c r="B1138" s="2"/>
      <c r="C1138" s="19"/>
      <c r="D1138" s="19"/>
      <c r="E1138" s="19"/>
      <c r="F1138" s="19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</row>
    <row r="1139" spans="1:74" s="17" customFormat="1">
      <c r="A1139" s="1"/>
      <c r="B1139" s="2"/>
      <c r="C1139" s="19"/>
      <c r="D1139" s="19"/>
      <c r="E1139" s="19"/>
      <c r="F1139" s="19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</row>
    <row r="1140" spans="1:74" s="17" customFormat="1">
      <c r="A1140" s="1"/>
      <c r="B1140" s="2"/>
      <c r="C1140" s="19"/>
      <c r="D1140" s="19"/>
      <c r="E1140" s="19"/>
      <c r="F1140" s="19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</row>
    <row r="1141" spans="1:74" s="17" customFormat="1">
      <c r="A1141" s="1"/>
      <c r="B1141" s="2"/>
      <c r="C1141" s="19"/>
      <c r="D1141" s="19"/>
      <c r="E1141" s="19"/>
      <c r="F1141" s="19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</row>
    <row r="1142" spans="1:74" s="17" customFormat="1">
      <c r="A1142" s="1"/>
      <c r="B1142" s="2"/>
      <c r="C1142" s="19"/>
      <c r="D1142" s="19"/>
      <c r="E1142" s="19"/>
      <c r="F1142" s="19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</row>
    <row r="1143" spans="1:74" s="17" customFormat="1">
      <c r="A1143" s="1"/>
      <c r="B1143" s="2"/>
      <c r="C1143" s="19"/>
      <c r="D1143" s="19"/>
      <c r="E1143" s="19"/>
      <c r="F1143" s="19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</row>
    <row r="1144" spans="1:74" s="17" customFormat="1">
      <c r="A1144" s="1"/>
      <c r="B1144" s="2"/>
      <c r="C1144" s="19"/>
      <c r="D1144" s="19"/>
      <c r="E1144" s="19"/>
      <c r="F1144" s="19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</row>
    <row r="1145" spans="1:74" s="17" customFormat="1">
      <c r="A1145" s="1"/>
      <c r="B1145" s="2"/>
      <c r="C1145" s="19"/>
      <c r="D1145" s="19"/>
      <c r="E1145" s="19"/>
      <c r="F1145" s="19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</row>
    <row r="1146" spans="1:74" s="17" customFormat="1">
      <c r="A1146" s="1"/>
      <c r="B1146" s="2"/>
      <c r="C1146" s="19"/>
      <c r="D1146" s="19"/>
      <c r="E1146" s="19"/>
      <c r="F1146" s="19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</row>
    <row r="1147" spans="1:74" s="17" customFormat="1">
      <c r="A1147" s="1"/>
      <c r="B1147" s="2"/>
      <c r="C1147" s="19"/>
      <c r="D1147" s="19"/>
      <c r="E1147" s="19"/>
      <c r="F1147" s="19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</row>
    <row r="1148" spans="1:74" s="17" customFormat="1">
      <c r="A1148" s="1"/>
      <c r="B1148" s="2"/>
      <c r="C1148" s="19"/>
      <c r="D1148" s="19"/>
      <c r="E1148" s="19"/>
      <c r="F1148" s="19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</row>
    <row r="1149" spans="1:74" s="17" customFormat="1">
      <c r="A1149" s="1"/>
      <c r="B1149" s="2"/>
      <c r="C1149" s="19"/>
      <c r="D1149" s="19"/>
      <c r="E1149" s="19"/>
      <c r="F1149" s="19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</row>
    <row r="1150" spans="1:74" s="17" customFormat="1">
      <c r="A1150" s="1"/>
      <c r="B1150" s="2"/>
      <c r="C1150" s="19"/>
      <c r="D1150" s="19"/>
      <c r="E1150" s="19"/>
      <c r="F1150" s="19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</row>
    <row r="1151" spans="1:74" s="17" customFormat="1">
      <c r="A1151" s="1"/>
      <c r="B1151" s="2"/>
      <c r="C1151" s="19"/>
      <c r="D1151" s="19"/>
      <c r="E1151" s="19"/>
      <c r="F1151" s="19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</row>
    <row r="1152" spans="1:74" s="17" customFormat="1">
      <c r="A1152" s="1"/>
      <c r="B1152" s="2"/>
      <c r="C1152" s="19"/>
      <c r="D1152" s="19"/>
      <c r="E1152" s="19"/>
      <c r="F1152" s="19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</row>
    <row r="1153" spans="1:74" s="17" customFormat="1">
      <c r="A1153" s="1"/>
      <c r="B1153" s="2"/>
      <c r="C1153" s="19"/>
      <c r="D1153" s="19"/>
      <c r="E1153" s="19"/>
      <c r="F1153" s="19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</row>
    <row r="1154" spans="1:74" s="17" customFormat="1">
      <c r="A1154" s="1"/>
      <c r="B1154" s="2"/>
      <c r="C1154" s="19"/>
      <c r="D1154" s="19"/>
      <c r="E1154" s="19"/>
      <c r="F1154" s="19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</row>
    <row r="1155" spans="1:74" s="17" customFormat="1">
      <c r="A1155" s="1"/>
      <c r="B1155" s="2"/>
      <c r="C1155" s="19"/>
      <c r="D1155" s="19"/>
      <c r="E1155" s="19"/>
      <c r="F1155" s="19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</row>
    <row r="1156" spans="1:74" s="17" customFormat="1">
      <c r="A1156" s="1"/>
      <c r="B1156" s="2"/>
      <c r="C1156" s="19"/>
      <c r="D1156" s="19"/>
      <c r="E1156" s="19"/>
      <c r="F1156" s="19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</row>
    <row r="1157" spans="1:74" s="17" customFormat="1">
      <c r="A1157" s="1"/>
      <c r="B1157" s="2"/>
      <c r="C1157" s="19"/>
      <c r="D1157" s="19"/>
      <c r="E1157" s="19"/>
      <c r="F1157" s="19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</row>
    <row r="1158" spans="1:74" s="17" customFormat="1">
      <c r="A1158" s="1"/>
      <c r="B1158" s="2"/>
      <c r="C1158" s="19"/>
      <c r="D1158" s="19"/>
      <c r="E1158" s="19"/>
      <c r="F1158" s="19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</row>
    <row r="1159" spans="1:74" s="17" customFormat="1">
      <c r="A1159" s="1"/>
      <c r="B1159" s="2"/>
      <c r="C1159" s="19"/>
      <c r="D1159" s="19"/>
      <c r="E1159" s="19"/>
      <c r="F1159" s="19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</row>
    <row r="1160" spans="1:74" s="17" customFormat="1">
      <c r="A1160" s="1"/>
      <c r="B1160" s="2"/>
      <c r="C1160" s="19"/>
      <c r="D1160" s="19"/>
      <c r="E1160" s="19"/>
      <c r="F1160" s="19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</row>
    <row r="1161" spans="1:74" s="17" customFormat="1">
      <c r="A1161" s="1"/>
      <c r="B1161" s="2"/>
      <c r="C1161" s="19"/>
      <c r="D1161" s="19"/>
      <c r="E1161" s="19"/>
      <c r="F1161" s="19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</row>
  </sheetData>
  <mergeCells count="1">
    <mergeCell ref="A2:F2"/>
  </mergeCells>
  <conditionalFormatting sqref="C3:F4 B4">
    <cfRule type="expression" dxfId="261" priority="82">
      <formula>$A3=3</formula>
    </cfRule>
    <cfRule type="expression" dxfId="260" priority="83">
      <formula>$A3=2</formula>
    </cfRule>
    <cfRule type="expression" dxfId="259" priority="84">
      <formula>$A3=1</formula>
    </cfRule>
  </conditionalFormatting>
  <conditionalFormatting sqref="A16:A20">
    <cfRule type="expression" dxfId="258" priority="57">
      <formula>$A16=4</formula>
    </cfRule>
    <cfRule type="expression" dxfId="257" priority="58">
      <formula>$A16=3</formula>
    </cfRule>
    <cfRule type="expression" dxfId="256" priority="59">
      <formula>$A16=2</formula>
    </cfRule>
    <cfRule type="expression" dxfId="255" priority="60">
      <formula>$A16=1</formula>
    </cfRule>
  </conditionalFormatting>
  <pageMargins left="0" right="0" top="0" bottom="0" header="0" footer="0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УЗИ ССС_К 12.01.2022</vt:lpstr>
      <vt:lpstr>Эндоскопия_К_12.01.2022</vt:lpstr>
      <vt:lpstr>МРТ КТ_СЦГ_2021_К_12.01.2022</vt:lpstr>
      <vt:lpstr>Патанатомия_К12.01.2022</vt:lpstr>
      <vt:lpstr>'МРТ КТ_СЦГ_2021_К_12.01.2022'!Заголовки_для_печати</vt:lpstr>
      <vt:lpstr>'МРТ КТ_СЦГ_2021_К_12.01.2022'!Критерии</vt:lpstr>
      <vt:lpstr>'МРТ КТ_СЦГ_2021_К_12.01.2022'!Область_печати</vt:lpstr>
      <vt:lpstr>Патанатомия_К12.01.2022!Область_печати</vt:lpstr>
      <vt:lpstr>'УЗИ ССС_К 12.01.2022'!Область_печати</vt:lpstr>
      <vt:lpstr>Эндоскопия_К_12.01.2022!Область_печати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zpz_06</cp:lastModifiedBy>
  <cp:lastPrinted>2022-01-26T06:56:04Z</cp:lastPrinted>
  <dcterms:created xsi:type="dcterms:W3CDTF">2022-01-24T11:11:50Z</dcterms:created>
  <dcterms:modified xsi:type="dcterms:W3CDTF">2022-01-26T06:56:23Z</dcterms:modified>
</cp:coreProperties>
</file>