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9095" windowHeight="11655" tabRatio="894" firstSheet="1" activeTab="1"/>
  </bookViews>
  <sheets>
    <sheet name="System" sheetId="5" state="veryHidden" r:id="rId1"/>
    <sheet name="общий свод" sheetId="55" r:id="rId2"/>
    <sheet name="Свод по МО покварт." sheetId="56" r:id="rId3"/>
    <sheet name="Свод" sheetId="6" r:id="rId4"/>
    <sheet name="ВОКБ" sheetId="54" r:id="rId5"/>
    <sheet name="ВООБ" sheetId="53" r:id="rId6"/>
    <sheet name="ВОДКБ" sheetId="52" r:id="rId7"/>
    <sheet name="ВОИБ" sheetId="51" r:id="rId8"/>
    <sheet name="ВОГВВ" sheetId="50" r:id="rId9"/>
    <sheet name="ВОКВД" sheetId="49" r:id="rId10"/>
    <sheet name="ВООД" sheetId="48" r:id="rId11"/>
    <sheet name="ВОКВД №2" sheetId="47" r:id="rId12"/>
    <sheet name="ВОКБ №2" sheetId="46" r:id="rId13"/>
    <sheet name="ВОДБ № 2" sheetId="45" r:id="rId14"/>
    <sheet name="ВГБ №1" sheetId="44" r:id="rId15"/>
    <sheet name="ВГБ №2" sheetId="43" r:id="rId16"/>
    <sheet name="МЦ &quot;Бодрость&quot;" sheetId="42" r:id="rId17"/>
    <sheet name="Новый источник" sheetId="41" r:id="rId18"/>
    <sheet name="Клиника Константа" sheetId="40" r:id="rId19"/>
    <sheet name="ВГРД" sheetId="39" r:id="rId20"/>
    <sheet name="ЧГБ(Череповец)" sheetId="38" r:id="rId21"/>
    <sheet name="ЧГБ(районы)" sheetId="37" r:id="rId22"/>
    <sheet name="МСЧ &quot;Северсталь&quot;" sheetId="36" r:id="rId23"/>
    <sheet name="ЧГРД" sheetId="35" r:id="rId24"/>
    <sheet name="ПАО &quot;Северсталь&quot;" sheetId="34" r:id="rId25"/>
    <sheet name="Бабаевская ЦРБ" sheetId="33" r:id="rId26"/>
    <sheet name="Бабушкинская ЦРБ" sheetId="32" r:id="rId27"/>
    <sheet name="Белозерская ЦРБ" sheetId="31" r:id="rId28"/>
    <sheet name="Вашкинская ЦРБ" sheetId="30" r:id="rId29"/>
    <sheet name="Великоустюгская ЦРБ" sheetId="29" r:id="rId30"/>
    <sheet name="Верховажская ЦРБ" sheetId="28" r:id="rId31"/>
    <sheet name="Вожегодская ЦРБ" sheetId="27" r:id="rId32"/>
    <sheet name="Вологодская ЦРБ" sheetId="26" r:id="rId33"/>
    <sheet name="Вытегорская ЦРБ" sheetId="25" r:id="rId34"/>
    <sheet name="Грязовецкая ЦРБ" sheetId="24" r:id="rId35"/>
    <sheet name="Кадуйская ЦРБ" sheetId="23" r:id="rId36"/>
    <sheet name="Кирилловская ЦРБ" sheetId="22" r:id="rId37"/>
    <sheet name="К-Городецкая ЦРБ" sheetId="21" r:id="rId38"/>
    <sheet name="Междуреченская ЦРБ" sheetId="20" r:id="rId39"/>
    <sheet name="Никольская ЦРБ" sheetId="19" r:id="rId40"/>
    <sheet name="Нюксенская ЦРБ" sheetId="18" r:id="rId41"/>
    <sheet name="Сокольская ЦРБ" sheetId="17" r:id="rId42"/>
    <sheet name="Сямженская ЦРБ" sheetId="16" r:id="rId43"/>
    <sheet name="Тарногская ЦРБ" sheetId="15" r:id="rId44"/>
    <sheet name="Тотемская ЦРБ" sheetId="14" r:id="rId45"/>
    <sheet name="У-Кубинская ЦРБ" sheetId="13" r:id="rId46"/>
    <sheet name="Устюженская ЦРБ" sheetId="12" r:id="rId47"/>
    <sheet name="Харовская ЦРБ" sheetId="11" r:id="rId48"/>
    <sheet name="Чагодощенская ЦРБ" sheetId="10" r:id="rId49"/>
    <sheet name="Шекснинская ЦРБ" sheetId="9" r:id="rId50"/>
    <sheet name="АВА-ПЕТЕР" sheetId="8" r:id="rId51"/>
    <sheet name="Офтальмологический центр" sheetId="7" r:id="rId52"/>
  </sheets>
  <definedNames>
    <definedName name="_xlnm._FilterDatabase" localSheetId="50">'АВА-ПЕТЕР'!#REF!</definedName>
    <definedName name="_xlnm._FilterDatabase" localSheetId="25">'Бабаевская ЦРБ'!#REF!</definedName>
    <definedName name="_xlnm._FilterDatabase" localSheetId="26">'Бабушкинская ЦРБ'!#REF!</definedName>
    <definedName name="_xlnm._FilterDatabase" localSheetId="27">'Белозерская ЦРБ'!#REF!</definedName>
    <definedName name="_xlnm._FilterDatabase" localSheetId="28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9">ВГРД!#REF!</definedName>
    <definedName name="_xlnm._FilterDatabase" localSheetId="29">'Великоустюгская ЦРБ'!#REF!</definedName>
    <definedName name="_xlnm._FilterDatabase" localSheetId="30">'Верховажская ЦРБ'!#REF!</definedName>
    <definedName name="_xlnm._FilterDatabase" localSheetId="8">ВОГВВ!#REF!</definedName>
    <definedName name="_xlnm._FilterDatabase" localSheetId="13">'ВОДБ № 2'!#REF!</definedName>
    <definedName name="_xlnm._FilterDatabase" localSheetId="6">ВОДКБ!#REF!</definedName>
    <definedName name="_xlnm._FilterDatabase" localSheetId="31">'Вожегодская ЦРБ'!#REF!</definedName>
    <definedName name="_xlnm._FilterDatabase" localSheetId="7">ВОИБ!#REF!</definedName>
    <definedName name="_xlnm._FilterDatabase" localSheetId="4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32">'Вологодская ЦРБ'!#REF!</definedName>
    <definedName name="_xlnm._FilterDatabase" localSheetId="5">ВООБ!#REF!</definedName>
    <definedName name="_xlnm._FilterDatabase" localSheetId="10">ВООД!#REF!</definedName>
    <definedName name="_xlnm._FilterDatabase" localSheetId="33">'Вытегорская ЦРБ'!#REF!</definedName>
    <definedName name="_xlnm._FilterDatabase" localSheetId="34">'Грязовецкая ЦРБ'!#REF!</definedName>
    <definedName name="_xlnm._FilterDatabase" localSheetId="35">'Кадуйская ЦРБ'!#REF!</definedName>
    <definedName name="_xlnm._FilterDatabase" localSheetId="37">'К-Городецкая ЦРБ'!#REF!</definedName>
    <definedName name="_xlnm._FilterDatabase" localSheetId="36">'Кирилловская ЦРБ'!#REF!</definedName>
    <definedName name="_xlnm._FilterDatabase" localSheetId="18">'Клиника Константа'!#REF!</definedName>
    <definedName name="_xlnm._FilterDatabase" localSheetId="38">'Междуреченская ЦРБ'!#REF!</definedName>
    <definedName name="_xlnm._FilterDatabase" localSheetId="22">'МСЧ "Северсталь"'!#REF!</definedName>
    <definedName name="_xlnm._FilterDatabase" localSheetId="16">'МЦ "Бодрость"'!#REF!</definedName>
    <definedName name="_xlnm._FilterDatabase" localSheetId="39">'Никольская ЦРБ'!#REF!</definedName>
    <definedName name="_xlnm._FilterDatabase" localSheetId="17">'Новый источник'!#REF!</definedName>
    <definedName name="_xlnm._FilterDatabase" localSheetId="40">'Нюксенская ЦРБ'!#REF!</definedName>
    <definedName name="_xlnm._FilterDatabase" localSheetId="51">'Офтальмологический центр'!#REF!</definedName>
    <definedName name="_xlnm._FilterDatabase" localSheetId="24">'ПАО "Северсталь"'!#REF!</definedName>
    <definedName name="_xlnm._FilterDatabase" localSheetId="3" hidden="1">Свод!#REF!</definedName>
    <definedName name="_xlnm._FilterDatabase" localSheetId="2" hidden="1">'Свод по МО покварт.'!#REF!</definedName>
    <definedName name="_xlnm._FilterDatabase" localSheetId="41">'Сокольская ЦРБ'!#REF!</definedName>
    <definedName name="_xlnm._FilterDatabase" localSheetId="42">'Сямженская ЦРБ'!#REF!</definedName>
    <definedName name="_xlnm._FilterDatabase" localSheetId="43">'Тарногская ЦРБ'!#REF!</definedName>
    <definedName name="_xlnm._FilterDatabase" localSheetId="44">'Тотемская ЦРБ'!#REF!</definedName>
    <definedName name="_xlnm._FilterDatabase" localSheetId="45">'У-Кубинская ЦРБ'!#REF!</definedName>
    <definedName name="_xlnm._FilterDatabase" localSheetId="46">'Устюженская ЦРБ'!#REF!</definedName>
    <definedName name="_xlnm._FilterDatabase" localSheetId="47">'Харовская ЦРБ'!#REF!</definedName>
    <definedName name="_xlnm._FilterDatabase" localSheetId="48">'Чагодощенская ЦРБ'!#REF!</definedName>
    <definedName name="_xlnm._FilterDatabase" localSheetId="21">'ЧГБ(районы)'!#REF!</definedName>
    <definedName name="_xlnm._FilterDatabase" localSheetId="20">'ЧГБ(Череповец)'!#REF!</definedName>
    <definedName name="_xlnm._FilterDatabase" localSheetId="23">ЧГРД!#REF!</definedName>
    <definedName name="_xlnm._FilterDatabase" localSheetId="49">'Шекснинская ЦРБ'!#REF!</definedName>
    <definedName name="mo" localSheetId="2">'Свод по МО покварт.'!$B$2</definedName>
    <definedName name="OrgName" localSheetId="50">'АВА-ПЕТЕР'!$A$3</definedName>
    <definedName name="OrgName" localSheetId="25">'Бабаевская ЦРБ'!$A$3</definedName>
    <definedName name="OrgName" localSheetId="26">'Бабушкинская ЦРБ'!$A$3</definedName>
    <definedName name="OrgName" localSheetId="27">'Белозерская ЦРБ'!$A$3</definedName>
    <definedName name="OrgName" localSheetId="28">'Вашкинская ЦРБ'!$A$3</definedName>
    <definedName name="OrgName" localSheetId="14">'ВГБ №1'!$A$3</definedName>
    <definedName name="OrgName" localSheetId="15">'ВГБ №2'!$A$3</definedName>
    <definedName name="OrgName" localSheetId="19">ВГРД!$A$3</definedName>
    <definedName name="OrgName" localSheetId="29">'Великоустюгская ЦРБ'!$A$3</definedName>
    <definedName name="OrgName" localSheetId="30">'Верховажская ЦРБ'!$A$3</definedName>
    <definedName name="OrgName" localSheetId="8">ВОГВВ!$A$3</definedName>
    <definedName name="OrgName" localSheetId="13">'ВОДБ № 2'!$A$3</definedName>
    <definedName name="OrgName" localSheetId="6">ВОДКБ!$A$3</definedName>
    <definedName name="OrgName" localSheetId="31">'Вожегодская ЦРБ'!$A$3</definedName>
    <definedName name="OrgName" localSheetId="7">ВОИБ!$A$3</definedName>
    <definedName name="OrgName" localSheetId="4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32">'Вологодская ЦРБ'!$A$3</definedName>
    <definedName name="OrgName" localSheetId="5">ВООБ!$A$3</definedName>
    <definedName name="OrgName" localSheetId="10">ВООД!$A$3</definedName>
    <definedName name="OrgName" localSheetId="33">'Вытегорская ЦРБ'!$A$3</definedName>
    <definedName name="OrgName" localSheetId="34">'Грязовецкая ЦРБ'!$A$3</definedName>
    <definedName name="OrgName" localSheetId="35">'Кадуйская ЦРБ'!$A$3</definedName>
    <definedName name="OrgName" localSheetId="37">'К-Городецкая ЦРБ'!$A$3</definedName>
    <definedName name="OrgName" localSheetId="36">'Кирилловская ЦРБ'!$A$3</definedName>
    <definedName name="OrgName" localSheetId="18">'Клиника Константа'!$A$3</definedName>
    <definedName name="OrgName" localSheetId="38">'Междуреченская ЦРБ'!$A$3</definedName>
    <definedName name="OrgName" localSheetId="22">'МСЧ "Северсталь"'!$A$3</definedName>
    <definedName name="OrgName" localSheetId="16">'МЦ "Бодрость"'!$A$3</definedName>
    <definedName name="OrgName" localSheetId="39">'Никольская ЦРБ'!$A$3</definedName>
    <definedName name="OrgName" localSheetId="17">'Новый источник'!$A$3</definedName>
    <definedName name="OrgName" localSheetId="40">'Нюксенская ЦРБ'!$A$3</definedName>
    <definedName name="OrgName" localSheetId="51">'Офтальмологический центр'!$A$3</definedName>
    <definedName name="OrgName" localSheetId="24">'ПАО "Северсталь"'!$A$3</definedName>
    <definedName name="OrgName" localSheetId="41">'Сокольская ЦРБ'!$A$3</definedName>
    <definedName name="OrgName" localSheetId="42">'Сямженская ЦРБ'!$A$3</definedName>
    <definedName name="OrgName" localSheetId="43">'Тарногская ЦРБ'!$A$3</definedName>
    <definedName name="OrgName" localSheetId="44">'Тотемская ЦРБ'!$A$3</definedName>
    <definedName name="OrgName" localSheetId="45">'У-Кубинская ЦРБ'!$A$3</definedName>
    <definedName name="OrgName" localSheetId="46">'Устюженская ЦРБ'!$A$3</definedName>
    <definedName name="OrgName" localSheetId="47">'Харовская ЦРБ'!$A$3</definedName>
    <definedName name="OrgName" localSheetId="48">'Чагодощенская ЦРБ'!$A$3</definedName>
    <definedName name="OrgName" localSheetId="21">'ЧГБ(районы)'!$A$3</definedName>
    <definedName name="OrgName" localSheetId="20">'ЧГБ(Череповец)'!$A$3</definedName>
    <definedName name="OrgName" localSheetId="23">ЧГРД!$A$3</definedName>
    <definedName name="OrgName" localSheetId="49">'Шекснинская ЦРБ'!$A$3</definedName>
    <definedName name="_xlnm.Print_Area" localSheetId="1">'общий свод'!$A$1:$G$65</definedName>
  </definedNames>
  <calcPr calcId="125725" iterateDelta="1E-4"/>
</workbook>
</file>

<file path=xl/calcChain.xml><?xml version="1.0" encoding="utf-8"?>
<calcChain xmlns="http://schemas.openxmlformats.org/spreadsheetml/2006/main">
  <c r="G55" i="56"/>
  <c r="F55"/>
  <c r="E55"/>
  <c r="D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F62" i="55"/>
  <c r="H60"/>
  <c r="G60"/>
  <c r="F60"/>
  <c r="E60"/>
  <c r="D60"/>
  <c r="C60"/>
  <c r="B60"/>
  <c r="F58"/>
  <c r="F50"/>
  <c r="F49"/>
  <c r="B49"/>
  <c r="F48"/>
  <c r="B48"/>
  <c r="F47"/>
  <c r="F46"/>
  <c r="B46"/>
  <c r="H45"/>
  <c r="G45"/>
  <c r="E45"/>
  <c r="D45"/>
  <c r="C45"/>
  <c r="F42"/>
  <c r="B42"/>
  <c r="H40"/>
  <c r="G40"/>
  <c r="F40"/>
  <c r="E40"/>
  <c r="D40"/>
  <c r="C40"/>
  <c r="B40"/>
  <c r="H33"/>
  <c r="G33"/>
  <c r="F33"/>
  <c r="E33"/>
  <c r="D33"/>
  <c r="C33"/>
  <c r="B33"/>
  <c r="H6"/>
  <c r="G6"/>
  <c r="F6"/>
  <c r="E6"/>
  <c r="D6"/>
  <c r="D56" s="1"/>
  <c r="C6"/>
  <c r="B6"/>
  <c r="D61" l="1"/>
  <c r="D63" s="1"/>
  <c r="B45"/>
  <c r="F45"/>
  <c r="H56"/>
  <c r="H61" s="1"/>
  <c r="H63" s="1"/>
  <c r="E56"/>
  <c r="E61" s="1"/>
  <c r="E63" s="1"/>
  <c r="C56"/>
  <c r="C61" s="1"/>
  <c r="C63" s="1"/>
  <c r="C65" s="1"/>
  <c r="G56"/>
  <c r="G61" s="1"/>
  <c r="G63" s="1"/>
  <c r="C55" i="56"/>
  <c r="B56" i="55"/>
  <c r="B61" s="1"/>
  <c r="B63" s="1"/>
  <c r="B65" s="1"/>
  <c r="F56"/>
  <c r="F61" s="1"/>
  <c r="F63" s="1"/>
  <c r="F65" s="1"/>
  <c r="F10" i="7" l="1"/>
  <c r="E10"/>
  <c r="D10"/>
  <c r="C10"/>
  <c r="B10"/>
  <c r="B9"/>
  <c r="F10" i="8"/>
  <c r="E10"/>
  <c r="D10"/>
  <c r="C10"/>
  <c r="B9"/>
  <c r="B10" s="1"/>
  <c r="F16" i="9"/>
  <c r="E16"/>
  <c r="D16"/>
  <c r="C16"/>
  <c r="B15"/>
  <c r="B14"/>
  <c r="B13"/>
  <c r="B12"/>
  <c r="B11"/>
  <c r="B10"/>
  <c r="B9"/>
  <c r="F14" i="10"/>
  <c r="E14"/>
  <c r="D14"/>
  <c r="C14"/>
  <c r="B13"/>
  <c r="B12"/>
  <c r="B11"/>
  <c r="B10"/>
  <c r="B14" s="1"/>
  <c r="B9"/>
  <c r="F14" i="11"/>
  <c r="E14"/>
  <c r="D14"/>
  <c r="C14"/>
  <c r="B13"/>
  <c r="B12"/>
  <c r="B11"/>
  <c r="B10"/>
  <c r="B9"/>
  <c r="B14" s="1"/>
  <c r="F15" i="12"/>
  <c r="E15"/>
  <c r="D15"/>
  <c r="C15"/>
  <c r="B14"/>
  <c r="B13"/>
  <c r="B12"/>
  <c r="B11"/>
  <c r="B15" s="1"/>
  <c r="B10"/>
  <c r="B9"/>
  <c r="F14" i="13"/>
  <c r="E14"/>
  <c r="D14"/>
  <c r="C14"/>
  <c r="B13"/>
  <c r="B12"/>
  <c r="B11"/>
  <c r="B10"/>
  <c r="B9"/>
  <c r="B14" s="1"/>
  <c r="F17" i="14"/>
  <c r="E17"/>
  <c r="D17"/>
  <c r="C17"/>
  <c r="B16"/>
  <c r="B15"/>
  <c r="B14"/>
  <c r="B13"/>
  <c r="B12"/>
  <c r="B11"/>
  <c r="B10"/>
  <c r="B9"/>
  <c r="B17" s="1"/>
  <c r="F16" i="15"/>
  <c r="E16"/>
  <c r="D16"/>
  <c r="C16"/>
  <c r="B15"/>
  <c r="B14"/>
  <c r="B13"/>
  <c r="B12"/>
  <c r="B11"/>
  <c r="B10"/>
  <c r="B9"/>
  <c r="F14" i="16"/>
  <c r="E14"/>
  <c r="D14"/>
  <c r="C14"/>
  <c r="B13"/>
  <c r="B12"/>
  <c r="B11"/>
  <c r="B10"/>
  <c r="B9"/>
  <c r="B14" s="1"/>
  <c r="F17" i="17"/>
  <c r="E17"/>
  <c r="D17"/>
  <c r="C17"/>
  <c r="B16"/>
  <c r="B15"/>
  <c r="B14"/>
  <c r="B13"/>
  <c r="B12"/>
  <c r="B11"/>
  <c r="B10"/>
  <c r="B9"/>
  <c r="B17" s="1"/>
  <c r="F14" i="18"/>
  <c r="E14"/>
  <c r="D14"/>
  <c r="C14"/>
  <c r="B13"/>
  <c r="B12"/>
  <c r="B11"/>
  <c r="B10"/>
  <c r="B14" s="1"/>
  <c r="B9"/>
  <c r="F16" i="19"/>
  <c r="E16"/>
  <c r="D16"/>
  <c r="C16"/>
  <c r="B15"/>
  <c r="B14"/>
  <c r="B13"/>
  <c r="B12"/>
  <c r="B11"/>
  <c r="B10"/>
  <c r="B9"/>
  <c r="F13" i="20"/>
  <c r="E13"/>
  <c r="D13"/>
  <c r="C13"/>
  <c r="B12"/>
  <c r="B11"/>
  <c r="B10"/>
  <c r="B9"/>
  <c r="B13" s="1"/>
  <c r="F16" i="21"/>
  <c r="E16"/>
  <c r="D16"/>
  <c r="C16"/>
  <c r="B15"/>
  <c r="B14"/>
  <c r="B13"/>
  <c r="B12"/>
  <c r="B16" s="1"/>
  <c r="B11"/>
  <c r="B10"/>
  <c r="B9"/>
  <c r="F13" i="22"/>
  <c r="E13"/>
  <c r="D13"/>
  <c r="C13"/>
  <c r="B12"/>
  <c r="B11"/>
  <c r="B10"/>
  <c r="B9"/>
  <c r="B13" s="1"/>
  <c r="F14" i="23"/>
  <c r="E14"/>
  <c r="D14"/>
  <c r="C14"/>
  <c r="B13"/>
  <c r="B12"/>
  <c r="B11"/>
  <c r="B10"/>
  <c r="B9"/>
  <c r="F16" i="24"/>
  <c r="E16"/>
  <c r="D16"/>
  <c r="C16"/>
  <c r="B15"/>
  <c r="B14"/>
  <c r="B13"/>
  <c r="B12"/>
  <c r="B11"/>
  <c r="B10"/>
  <c r="B9"/>
  <c r="F15" i="25"/>
  <c r="E15"/>
  <c r="D15"/>
  <c r="C15"/>
  <c r="B14"/>
  <c r="B13"/>
  <c r="B12"/>
  <c r="B11"/>
  <c r="B10"/>
  <c r="B9"/>
  <c r="F10" i="26"/>
  <c r="E10"/>
  <c r="D10"/>
  <c r="C10"/>
  <c r="B9"/>
  <c r="B10" s="1"/>
  <c r="F14" i="27"/>
  <c r="E14"/>
  <c r="D14"/>
  <c r="C14"/>
  <c r="B14"/>
  <c r="B13"/>
  <c r="B12"/>
  <c r="B11"/>
  <c r="B10"/>
  <c r="B9"/>
  <c r="F15" i="28"/>
  <c r="E15"/>
  <c r="D15"/>
  <c r="C15"/>
  <c r="B14"/>
  <c r="B13"/>
  <c r="B12"/>
  <c r="B11"/>
  <c r="B10"/>
  <c r="B9"/>
  <c r="F20" i="29"/>
  <c r="E20"/>
  <c r="D20"/>
  <c r="C20"/>
  <c r="B19"/>
  <c r="B18"/>
  <c r="B17"/>
  <c r="B16"/>
  <c r="B15"/>
  <c r="B14"/>
  <c r="B13"/>
  <c r="B12"/>
  <c r="B11"/>
  <c r="B10"/>
  <c r="B9"/>
  <c r="F14" i="30"/>
  <c r="E14"/>
  <c r="D14"/>
  <c r="C14"/>
  <c r="B13"/>
  <c r="B12"/>
  <c r="B11"/>
  <c r="B10"/>
  <c r="B9"/>
  <c r="F17" i="31"/>
  <c r="E17"/>
  <c r="D17"/>
  <c r="C17"/>
  <c r="B16"/>
  <c r="B15"/>
  <c r="B14"/>
  <c r="B13"/>
  <c r="B12"/>
  <c r="B11"/>
  <c r="B10"/>
  <c r="B9"/>
  <c r="F14" i="32"/>
  <c r="E14"/>
  <c r="D14"/>
  <c r="C14"/>
  <c r="B13"/>
  <c r="B12"/>
  <c r="B11"/>
  <c r="B10"/>
  <c r="B14" s="1"/>
  <c r="B9"/>
  <c r="F16" i="33"/>
  <c r="E16"/>
  <c r="D16"/>
  <c r="C16"/>
  <c r="B15"/>
  <c r="B14"/>
  <c r="B13"/>
  <c r="B12"/>
  <c r="B11"/>
  <c r="B10"/>
  <c r="B9"/>
  <c r="F10" i="34"/>
  <c r="E10"/>
  <c r="D10"/>
  <c r="C10"/>
  <c r="B9"/>
  <c r="B10" s="1"/>
  <c r="F12" i="35"/>
  <c r="E12"/>
  <c r="D12"/>
  <c r="C12"/>
  <c r="B11"/>
  <c r="B10"/>
  <c r="B9"/>
  <c r="B12" s="1"/>
  <c r="F23" i="36"/>
  <c r="E23"/>
  <c r="D23"/>
  <c r="C23"/>
  <c r="B22"/>
  <c r="B21"/>
  <c r="B20"/>
  <c r="B19"/>
  <c r="B18"/>
  <c r="B17"/>
  <c r="B16"/>
  <c r="B15"/>
  <c r="B14"/>
  <c r="B13"/>
  <c r="B12"/>
  <c r="B11"/>
  <c r="B10"/>
  <c r="B9"/>
  <c r="F11" i="37"/>
  <c r="E11"/>
  <c r="D11"/>
  <c r="C11"/>
  <c r="B10"/>
  <c r="B11" s="1"/>
  <c r="B9"/>
  <c r="F17" i="38"/>
  <c r="E17"/>
  <c r="D17"/>
  <c r="C17"/>
  <c r="B16"/>
  <c r="B15"/>
  <c r="B14"/>
  <c r="B13"/>
  <c r="B12"/>
  <c r="B11"/>
  <c r="B10"/>
  <c r="B9"/>
  <c r="F12" i="39"/>
  <c r="E12"/>
  <c r="D12"/>
  <c r="C12"/>
  <c r="B11"/>
  <c r="B10"/>
  <c r="B9"/>
  <c r="B12" s="1"/>
  <c r="F10" i="40"/>
  <c r="E10"/>
  <c r="D10"/>
  <c r="C10"/>
  <c r="B9"/>
  <c r="B10" s="1"/>
  <c r="F10" i="41"/>
  <c r="E10"/>
  <c r="D10"/>
  <c r="C10"/>
  <c r="B9"/>
  <c r="B10" s="1"/>
  <c r="F10" i="42"/>
  <c r="E10"/>
  <c r="D10"/>
  <c r="C10"/>
  <c r="B9"/>
  <c r="B10" s="1"/>
  <c r="F13" i="43"/>
  <c r="E13"/>
  <c r="D13"/>
  <c r="C13"/>
  <c r="B12"/>
  <c r="B11"/>
  <c r="B10"/>
  <c r="B9"/>
  <c r="F23" i="44"/>
  <c r="E23"/>
  <c r="D23"/>
  <c r="C23"/>
  <c r="B22"/>
  <c r="B21"/>
  <c r="B20"/>
  <c r="B19"/>
  <c r="B18"/>
  <c r="B17"/>
  <c r="B16"/>
  <c r="B15"/>
  <c r="B14"/>
  <c r="B13"/>
  <c r="B12"/>
  <c r="B11"/>
  <c r="B10"/>
  <c r="B9"/>
  <c r="F24" i="45"/>
  <c r="E24"/>
  <c r="D24"/>
  <c r="C24"/>
  <c r="B23"/>
  <c r="B22"/>
  <c r="B21"/>
  <c r="B20"/>
  <c r="B19"/>
  <c r="B18"/>
  <c r="B17"/>
  <c r="B16"/>
  <c r="B15"/>
  <c r="B14"/>
  <c r="B13"/>
  <c r="B12"/>
  <c r="B11"/>
  <c r="B10"/>
  <c r="B9"/>
  <c r="B24" s="1"/>
  <c r="F25" i="46"/>
  <c r="E25"/>
  <c r="D25"/>
  <c r="C25"/>
  <c r="B24"/>
  <c r="B23"/>
  <c r="B22"/>
  <c r="B21"/>
  <c r="B20"/>
  <c r="B19"/>
  <c r="B18"/>
  <c r="B17"/>
  <c r="B16"/>
  <c r="B15"/>
  <c r="B14"/>
  <c r="B13"/>
  <c r="B12"/>
  <c r="B11"/>
  <c r="B10"/>
  <c r="B9"/>
  <c r="B25" s="1"/>
  <c r="F10" i="47"/>
  <c r="E10"/>
  <c r="D10"/>
  <c r="C10"/>
  <c r="B9"/>
  <c r="B10" s="1"/>
  <c r="F12" i="48"/>
  <c r="E12"/>
  <c r="D12"/>
  <c r="C12"/>
  <c r="B11"/>
  <c r="B10"/>
  <c r="B9"/>
  <c r="B12" s="1"/>
  <c r="F10" i="49"/>
  <c r="E10"/>
  <c r="D10"/>
  <c r="C10"/>
  <c r="B10"/>
  <c r="B9"/>
  <c r="F12" i="50"/>
  <c r="E12"/>
  <c r="D12"/>
  <c r="C12"/>
  <c r="B11"/>
  <c r="B10"/>
  <c r="B9"/>
  <c r="F11" i="51"/>
  <c r="E11"/>
  <c r="D11"/>
  <c r="C11"/>
  <c r="B10"/>
  <c r="B9"/>
  <c r="B11" s="1"/>
  <c r="F31" i="52"/>
  <c r="E31"/>
  <c r="D31"/>
  <c r="C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F10" i="53"/>
  <c r="E10"/>
  <c r="D10"/>
  <c r="C10"/>
  <c r="B9"/>
  <c r="B10" s="1"/>
  <c r="F29" i="54"/>
  <c r="E29"/>
  <c r="D29"/>
  <c r="C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9" s="1"/>
  <c r="F46" i="6"/>
  <c r="E46"/>
  <c r="D46"/>
  <c r="C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3" i="36" l="1"/>
  <c r="B31" i="52"/>
  <c r="B20" i="29"/>
  <c r="B16" i="24"/>
  <c r="B16" i="19"/>
  <c r="B16" i="9"/>
  <c r="B46" i="6"/>
  <c r="B12" i="50"/>
  <c r="B23" i="44"/>
  <c r="B17" i="38"/>
  <c r="B15" i="25"/>
  <c r="B14" i="23"/>
  <c r="B13" i="43"/>
  <c r="B16" i="33"/>
  <c r="B17" i="31"/>
  <c r="B14" i="30"/>
  <c r="B15" i="28"/>
  <c r="B16" i="15"/>
</calcChain>
</file>

<file path=xl/sharedStrings.xml><?xml version="1.0" encoding="utf-8"?>
<sst xmlns="http://schemas.openxmlformats.org/spreadsheetml/2006/main" count="1007" uniqueCount="189">
  <si>
    <t>Сводный план объёмов медицинской помощи  в условиях круглосуточного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</si>
  <si>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</si>
  <si>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</si>
  <si>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</si>
  <si>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</si>
  <si>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</si>
  <si>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</si>
  <si>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</si>
  <si>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</si>
  <si>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Анестезиология и реаниматология</t>
  </si>
  <si>
    <t>Гастроэнтерология</t>
  </si>
  <si>
    <t>Гематология</t>
  </si>
  <si>
    <t>Гериатрия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</si>
  <si>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</si>
  <si>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</si>
  <si>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</si>
  <si>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</si>
  <si>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</si>
  <si>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</si>
  <si>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</si>
  <si>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</si>
  <si>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</si>
  <si>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</si>
  <si>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</si>
  <si>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Нейрохирургия</t>
  </si>
  <si>
    <t>Неонатология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</si>
  <si>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</si>
  <si>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</si>
  <si>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</si>
  <si>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</si>
  <si>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</si>
  <si>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</si>
  <si>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</si>
  <si>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</si>
  <si>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</si>
  <si>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</si>
  <si>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Токсикология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</si>
  <si>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</si>
  <si>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</si>
  <si>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</si>
  <si>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</si>
  <si>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</si>
  <si>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</si>
  <si>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</si>
  <si>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</si>
  <si>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</si>
  <si>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</si>
  <si>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</si>
  <si>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</si>
  <si>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</si>
  <si>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</si>
  <si>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</si>
  <si>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</si>
  <si>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</si>
  <si>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</si>
  <si>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</si>
  <si>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круглосуточного стационара</t>
  </si>
  <si>
    <t>ООО "ОФТАЛЬМОЛОГИЧЕСКИЙ ЦЕНТР"</t>
  </si>
  <si>
    <t>в т.ч. по месяцам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</si>
  <si>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</si>
  <si>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</si>
  <si>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</si>
  <si>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</si>
  <si>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</si>
  <si>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</si>
  <si>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</si>
  <si>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</si>
  <si>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</si>
  <si>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</si>
  <si>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</si>
  <si>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</si>
  <si>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</si>
  <si>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</si>
  <si>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</si>
  <si>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</si>
  <si>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</si>
  <si>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</si>
  <si>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</si>
  <si>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</si>
  <si>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</si>
  <si>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</si>
  <si>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</si>
  <si>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</si>
  <si>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</si>
  <si>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БУЗ ВО "БАБАЕВСКАЯ ЦРБ"</t>
  </si>
  <si>
    <t>ПАО "СЕВЕРСТАЛЬ"</t>
  </si>
  <si>
    <t>БУЗ ВО "ЧЕРЕПОВЕЦКИЙ ГОРОДСКОЙ РОДИЛЬНЫЙ ДОМ", БУЗ ВО "ЧЕРГОРРОДДОМ"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</si>
  <si>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</si>
  <si>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</si>
  <si>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</si>
  <si>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</si>
  <si>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</si>
  <si>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</si>
  <si>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</si>
  <si>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</si>
  <si>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</si>
  <si>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</si>
  <si>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</si>
  <si>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</si>
  <si>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</si>
  <si>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</si>
  <si>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</si>
  <si>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</si>
  <si>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</si>
  <si>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</si>
  <si>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</si>
  <si>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Медицинские организации</t>
  </si>
  <si>
    <t>ВСЕГО</t>
  </si>
  <si>
    <t>в том числе</t>
  </si>
  <si>
    <t>ВМП</t>
  </si>
  <si>
    <t>COVID-19</t>
  </si>
  <si>
    <t xml:space="preserve">число госпитализаций </t>
  </si>
  <si>
    <t>число госпитализаций (КСГ)</t>
  </si>
  <si>
    <t>число госпитализаций (ВМП)</t>
  </si>
  <si>
    <t>число госпитализаций (всего)</t>
  </si>
  <si>
    <t>Итого районы</t>
  </si>
  <si>
    <t xml:space="preserve">БУЗ ВО "Бабаевская  ЦРБ"        </t>
  </si>
  <si>
    <t xml:space="preserve">БУЗ ВО "Бабушкинская ЦРБ"         </t>
  </si>
  <si>
    <t xml:space="preserve">БУЗ ВО "Белозерская ЦРБ"          </t>
  </si>
  <si>
    <t xml:space="preserve">БУЗ ВО "Вашкинская ЦРБ"          </t>
  </si>
  <si>
    <t xml:space="preserve">БУЗ ВО "Великоустюгская ЦРБ"     </t>
  </si>
  <si>
    <t xml:space="preserve">БУЗ ВО "Верховажская ЦРБ"       </t>
  </si>
  <si>
    <t xml:space="preserve">БУЗ ВО "Вожегодская ЦРБ"       </t>
  </si>
  <si>
    <t xml:space="preserve">БУЗ ВО "Вологодская  ЦРБ"         </t>
  </si>
  <si>
    <t xml:space="preserve">БУЗ ВО "Вытегорская  ЦРБ"         </t>
  </si>
  <si>
    <t xml:space="preserve">БУЗ ВО "Грязовецкая  ЦРБ"         </t>
  </si>
  <si>
    <t xml:space="preserve">БУЗ ВО "Кадуйская ЦРБ"            </t>
  </si>
  <si>
    <t xml:space="preserve">БУЗ ВО "Кирилловская ЦРБ"         </t>
  </si>
  <si>
    <t xml:space="preserve">БУЗ ВО "Кич-Городецкая ЦРБ"       </t>
  </si>
  <si>
    <t xml:space="preserve">БУЗ ВО "Междуреченская  ЦРБ"      </t>
  </si>
  <si>
    <t xml:space="preserve">БУЗ ВО "Никольская ЦРБ"         </t>
  </si>
  <si>
    <t xml:space="preserve">БУЗ ВО "Нюксенская ЦРБ"           </t>
  </si>
  <si>
    <t xml:space="preserve">БУЗ ВО "Сокольская  ЦРБ"         </t>
  </si>
  <si>
    <t xml:space="preserve">БУЗ ВО "Сямженская  ЦРБ"          </t>
  </si>
  <si>
    <t xml:space="preserve">БУЗ ВО "Тарногская ЦРБ"           </t>
  </si>
  <si>
    <t xml:space="preserve">БУЗ ВО "Тотемская  ЦРБ"           </t>
  </si>
  <si>
    <t xml:space="preserve">БУЗ ВО "Усть-Кубинская ЦРБ"       </t>
  </si>
  <si>
    <t xml:space="preserve">БУЗ ВО "Устюженская  ЦРБ"         </t>
  </si>
  <si>
    <t xml:space="preserve">БУЗ ВО "Харовская ЦРБ"           </t>
  </si>
  <si>
    <t xml:space="preserve">БУЗ ВО "Чагодощенская   ЦРБ"      </t>
  </si>
  <si>
    <t xml:space="preserve">БУЗ ВО "Шекснинская ЦРБ"         </t>
  </si>
  <si>
    <t>МЧУ профсоюзов санаторий "Новый источник"</t>
  </si>
  <si>
    <t>г.Вологда</t>
  </si>
  <si>
    <t xml:space="preserve">БУЗ ВО "Вологодская городская больница № 1"                              </t>
  </si>
  <si>
    <t xml:space="preserve">БУЗ ВО "Вологодская городская больница № 2"                              </t>
  </si>
  <si>
    <t xml:space="preserve">БУЗ ВО "Вологодский городской родильный дом "                                               </t>
  </si>
  <si>
    <t xml:space="preserve">ООО " Клиника Константа" </t>
  </si>
  <si>
    <t xml:space="preserve"> ООО "Медицинский центр  "Бодрость"</t>
  </si>
  <si>
    <t>ООО "Вологодский Региональный Диабетологический Центр"</t>
  </si>
  <si>
    <t>г.Череповец</t>
  </si>
  <si>
    <t xml:space="preserve">БУЗ ВО "Медико-санитарная часть "Северсталь"                             </t>
  </si>
  <si>
    <t xml:space="preserve">БУЗ ВО " Череповецкая городская больница"                                          </t>
  </si>
  <si>
    <t xml:space="preserve">БУЗ ВО "Череповецкий городской родильный дом"                                         </t>
  </si>
  <si>
    <t xml:space="preserve">ПАО" Северсталь" </t>
  </si>
  <si>
    <t>Областные медицинские организации</t>
  </si>
  <si>
    <t>БУЗ ВО "Вологодская областная клиническая больница"</t>
  </si>
  <si>
    <t>БУЗ ВО "Вологодская областная клиническая больница №2"</t>
  </si>
  <si>
    <t xml:space="preserve">БУЗ ВО "Вологодская областная детская клиническая больница"                          </t>
  </si>
  <si>
    <t xml:space="preserve">БУЗ ВО "Вологодская областная детская больница № 2"                                      </t>
  </si>
  <si>
    <t xml:space="preserve">БУЗ ВО "Вологодский областной онкологический диспансер"                  </t>
  </si>
  <si>
    <t xml:space="preserve">БУЗ ВО "Вологодский областной кожно-венерологический диспансер"          </t>
  </si>
  <si>
    <t xml:space="preserve">БУЗ ВО "Вологодский областной кожно-венерологический диспансер №2"        </t>
  </si>
  <si>
    <t xml:space="preserve">БУЗ ВО "Вологодская областная  офтальмологическая больница"                         </t>
  </si>
  <si>
    <t xml:space="preserve">БУЗ ВО "Вологодская областная инфекционная больница"                     </t>
  </si>
  <si>
    <t xml:space="preserve">БУЗ ВО "Вологодский областной госпиталь для ветеранов войн"              </t>
  </si>
  <si>
    <t>Итого медицинские организации  Вологодской области</t>
  </si>
  <si>
    <t>ООО "Хирургия ГМ"</t>
  </si>
  <si>
    <t>ООО "АВА-ПЕТЕР", г. С-ПБ</t>
  </si>
  <si>
    <t>ООО "Офтальмологический центр" г.Ярославль</t>
  </si>
  <si>
    <t xml:space="preserve">Итого медицинские организации других субъектов в рамках ТПОМС Вологодской области </t>
  </si>
  <si>
    <t>Итого в рамках ТПОМС Вологодской области</t>
  </si>
  <si>
    <t>Медицинские организации других субъектов (межтерриториальные расчеты)</t>
  </si>
  <si>
    <t>Всего</t>
  </si>
  <si>
    <t>федеральный норматив</t>
  </si>
  <si>
    <t>отклонение</t>
  </si>
  <si>
    <t>Сводный план объёмов медицинской помощи  в условиях стационара на 2022 год по кварталам в разрезе медицинских организаций</t>
  </si>
  <si>
    <t>№ п/п</t>
  </si>
  <si>
    <t>Название медицинской организации</t>
  </si>
  <si>
    <t>1 квартал</t>
  </si>
  <si>
    <t>2 квартал</t>
  </si>
  <si>
    <t>3 квартал</t>
  </si>
  <si>
    <t>4 квартал</t>
  </si>
  <si>
    <t>4</t>
  </si>
  <si>
    <t>6</t>
  </si>
  <si>
    <t xml:space="preserve">БУЗ ВО " Череповецкая городская больница" (район)               </t>
  </si>
  <si>
    <t>Общий итог</t>
  </si>
  <si>
    <t>План   специализированной,  в т. ч. высокотехнологичной,  медицинской  помощи для медицинских организаций и Вологодского филиала АО "Страховая компания "СОГАЗ-Мед" на 2022 год (К.30.03.2022)</t>
  </si>
  <si>
    <t xml:space="preserve"> План объемов на 2022 год, утвержденный комиссией 30.03.2022</t>
  </si>
  <si>
    <t xml:space="preserve"> План объемов 2022, утвержденный комиссией 30.03.2022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</si>
</sst>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1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6" fillId="0" borderId="0"/>
    <xf numFmtId="0" fontId="3" fillId="0" borderId="0"/>
    <xf numFmtId="0" fontId="1" fillId="0" borderId="0"/>
    <xf numFmtId="0" fontId="13" fillId="0" borderId="0"/>
  </cellStyleXfs>
  <cellXfs count="76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Protection="1"/>
    <xf numFmtId="3" fontId="10" fillId="2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5" fillId="0" borderId="0" xfId="8" applyFont="1"/>
    <xf numFmtId="3" fontId="9" fillId="4" borderId="1" xfId="7" applyNumberFormat="1" applyFont="1" applyFill="1" applyBorder="1" applyAlignment="1">
      <alignment horizontal="center" vertical="center" wrapText="1"/>
    </xf>
    <xf numFmtId="3" fontId="11" fillId="5" borderId="1" xfId="7" applyNumberFormat="1" applyFont="1" applyFill="1" applyBorder="1" applyAlignment="1">
      <alignment horizontal="center" vertical="top" wrapText="1"/>
    </xf>
    <xf numFmtId="3" fontId="11" fillId="5" borderId="1" xfId="7" applyNumberFormat="1" applyFont="1" applyFill="1" applyBorder="1" applyAlignment="1">
      <alignment horizontal="center" vertical="center" wrapText="1"/>
    </xf>
    <xf numFmtId="3" fontId="11" fillId="0" borderId="1" xfId="7" applyNumberFormat="1" applyFont="1" applyFill="1" applyBorder="1" applyAlignment="1">
      <alignment horizontal="center" vertical="center" wrapText="1"/>
    </xf>
    <xf numFmtId="0" fontId="9" fillId="6" borderId="1" xfId="7" applyFont="1" applyFill="1" applyBorder="1" applyAlignment="1">
      <alignment horizontal="center" vertical="center"/>
    </xf>
    <xf numFmtId="3" fontId="9" fillId="6" borderId="1" xfId="7" applyNumberFormat="1" applyFont="1" applyFill="1" applyBorder="1" applyAlignment="1">
      <alignment horizontal="center" vertical="center"/>
    </xf>
    <xf numFmtId="0" fontId="15" fillId="0" borderId="0" xfId="8" applyFont="1" applyFill="1"/>
    <xf numFmtId="0" fontId="11" fillId="0" borderId="1" xfId="7" applyFont="1" applyFill="1" applyBorder="1" applyAlignment="1"/>
    <xf numFmtId="3" fontId="11" fillId="0" borderId="1" xfId="7" applyNumberFormat="1" applyFont="1" applyFill="1" applyBorder="1" applyAlignment="1">
      <alignment horizontal="center" vertical="center"/>
    </xf>
    <xf numFmtId="3" fontId="11" fillId="0" borderId="1" xfId="8" applyNumberFormat="1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vertical="center" wrapText="1"/>
    </xf>
    <xf numFmtId="0" fontId="15" fillId="0" borderId="0" xfId="8" applyFont="1" applyFill="1" applyAlignment="1">
      <alignment vertical="center"/>
    </xf>
    <xf numFmtId="0" fontId="9" fillId="6" borderId="1" xfId="7" applyFont="1" applyFill="1" applyBorder="1" applyAlignment="1">
      <alignment vertical="center" wrapText="1"/>
    </xf>
    <xf numFmtId="3" fontId="9" fillId="6" borderId="1" xfId="7" applyNumberFormat="1" applyFont="1" applyFill="1" applyBorder="1" applyAlignment="1">
      <alignment horizontal="center" vertical="center" wrapText="1"/>
    </xf>
    <xf numFmtId="3" fontId="9" fillId="6" borderId="1" xfId="8" applyNumberFormat="1" applyFont="1" applyFill="1" applyBorder="1" applyAlignment="1">
      <alignment horizontal="center" vertical="center"/>
    </xf>
    <xf numFmtId="0" fontId="9" fillId="7" borderId="1" xfId="7" applyFont="1" applyFill="1" applyBorder="1" applyAlignment="1">
      <alignment vertical="center" wrapText="1"/>
    </xf>
    <xf numFmtId="3" fontId="9" fillId="7" borderId="1" xfId="7" applyNumberFormat="1" applyFont="1" applyFill="1" applyBorder="1" applyAlignment="1">
      <alignment horizontal="center" vertical="center" wrapText="1"/>
    </xf>
    <xf numFmtId="0" fontId="15" fillId="0" borderId="0" xfId="8" applyFont="1" applyAlignment="1">
      <alignment vertical="center"/>
    </xf>
    <xf numFmtId="0" fontId="9" fillId="3" borderId="6" xfId="7" applyFont="1" applyFill="1" applyBorder="1" applyAlignment="1">
      <alignment vertical="center"/>
    </xf>
    <xf numFmtId="3" fontId="9" fillId="3" borderId="1" xfId="7" applyNumberFormat="1" applyFont="1" applyFill="1" applyBorder="1" applyAlignment="1">
      <alignment horizontal="center" vertical="center"/>
    </xf>
    <xf numFmtId="0" fontId="9" fillId="8" borderId="6" xfId="7" applyFont="1" applyFill="1" applyBorder="1" applyAlignment="1">
      <alignment vertical="center"/>
    </xf>
    <xf numFmtId="3" fontId="9" fillId="8" borderId="1" xfId="7" applyNumberFormat="1" applyFont="1" applyFill="1" applyBorder="1" applyAlignment="1">
      <alignment horizontal="center" vertical="center"/>
    </xf>
    <xf numFmtId="0" fontId="9" fillId="4" borderId="6" xfId="7" applyFont="1" applyFill="1" applyBorder="1" applyAlignment="1">
      <alignment vertical="center"/>
    </xf>
    <xf numFmtId="3" fontId="9" fillId="4" borderId="1" xfId="7" applyNumberFormat="1" applyFont="1" applyFill="1" applyBorder="1" applyAlignment="1">
      <alignment horizontal="center" vertical="center"/>
    </xf>
    <xf numFmtId="3" fontId="11" fillId="0" borderId="0" xfId="8" applyNumberFormat="1" applyFont="1" applyAlignment="1">
      <alignment horizontal="center" vertical="center"/>
    </xf>
    <xf numFmtId="3" fontId="11" fillId="0" borderId="0" xfId="8" applyNumberFormat="1" applyFont="1" applyFill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7" applyNumberFormat="1" applyFont="1" applyFill="1" applyBorder="1" applyAlignment="1" applyProtection="1">
      <alignment horizontal="center" vertical="center" wrapText="1"/>
    </xf>
    <xf numFmtId="3" fontId="10" fillId="2" borderId="1" xfId="7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4" fillId="0" borderId="5" xfId="7" applyFont="1" applyBorder="1" applyAlignment="1">
      <alignment horizontal="center" vertical="center" wrapText="1"/>
    </xf>
    <xf numFmtId="49" fontId="9" fillId="4" borderId="2" xfId="7" applyNumberFormat="1" applyFont="1" applyFill="1" applyBorder="1" applyAlignment="1">
      <alignment horizontal="center" vertical="center" wrapText="1"/>
    </xf>
    <xf numFmtId="49" fontId="9" fillId="4" borderId="3" xfId="7" applyNumberFormat="1" applyFont="1" applyFill="1" applyBorder="1" applyAlignment="1">
      <alignment horizontal="center" vertical="center" wrapText="1"/>
    </xf>
    <xf numFmtId="49" fontId="9" fillId="4" borderId="4" xfId="7" applyNumberFormat="1" applyFont="1" applyFill="1" applyBorder="1" applyAlignment="1">
      <alignment horizontal="center" vertical="center" wrapText="1"/>
    </xf>
    <xf numFmtId="3" fontId="9" fillId="4" borderId="1" xfId="7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9" fillId="3" borderId="2" xfId="0" applyNumberFormat="1" applyFont="1" applyFill="1" applyBorder="1" applyAlignment="1" applyProtection="1">
      <alignment vertical="center" wrapText="1"/>
    </xf>
    <xf numFmtId="49" fontId="9" fillId="3" borderId="3" xfId="0" applyNumberFormat="1" applyFont="1" applyFill="1" applyBorder="1" applyAlignment="1" applyProtection="1">
      <alignment vertical="center" wrapText="1"/>
    </xf>
    <xf numFmtId="49" fontId="9" fillId="3" borderId="4" xfId="0" applyNumberFormat="1" applyFont="1" applyFill="1" applyBorder="1" applyAlignment="1" applyProtection="1">
      <alignment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</xf>
    <xf numFmtId="49" fontId="9" fillId="3" borderId="4" xfId="0" applyNumberFormat="1" applyFont="1" applyFill="1" applyBorder="1" applyAlignment="1" applyProtection="1">
      <alignment horizontal="center" vertical="center" wrapText="1"/>
    </xf>
    <xf numFmtId="3" fontId="9" fillId="3" borderId="7" xfId="0" applyNumberFormat="1" applyFont="1" applyFill="1" applyBorder="1" applyAlignment="1" applyProtection="1">
      <alignment horizontal="center" vertical="center" wrapText="1"/>
    </xf>
    <xf numFmtId="3" fontId="9" fillId="3" borderId="8" xfId="0" applyNumberFormat="1" applyFont="1" applyFill="1" applyBorder="1" applyAlignment="1" applyProtection="1">
      <alignment horizontal="center" vertical="center" wrapText="1"/>
    </xf>
    <xf numFmtId="3" fontId="9" fillId="3" borderId="9" xfId="0" applyNumberFormat="1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3" fontId="9" fillId="3" borderId="1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</cellXfs>
  <cellStyles count="10">
    <cellStyle name="Normal_Sheet1" xfId="1"/>
    <cellStyle name="Обычный" xfId="0" builtinId="0"/>
    <cellStyle name="Обычный 14" xfId="8"/>
    <cellStyle name="Обычный 19" xfId="9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46</v>
      </c>
      <c r="B3">
        <v>1</v>
      </c>
    </row>
    <row r="4" spans="1:2">
      <c r="A4" t="s">
        <v>47</v>
      </c>
      <c r="B4">
        <v>3</v>
      </c>
    </row>
    <row r="5" spans="1:2">
      <c r="A5" t="s">
        <v>48</v>
      </c>
      <c r="B5">
        <v>4</v>
      </c>
    </row>
    <row r="6" spans="1:2">
      <c r="A6" t="s">
        <v>49</v>
      </c>
      <c r="B6">
        <v>5</v>
      </c>
    </row>
    <row r="7" spans="1:2">
      <c r="A7" t="s">
        <v>50</v>
      </c>
      <c r="B7">
        <v>6</v>
      </c>
    </row>
    <row r="8" spans="1:2">
      <c r="A8" t="s">
        <v>51</v>
      </c>
      <c r="B8">
        <v>1</v>
      </c>
    </row>
    <row r="9" spans="1:2">
      <c r="A9" t="s">
        <v>52</v>
      </c>
      <c r="B9">
        <v>3</v>
      </c>
    </row>
    <row r="10" spans="1:2">
      <c r="A10" t="s">
        <v>53</v>
      </c>
      <c r="B10">
        <v>4</v>
      </c>
    </row>
    <row r="11" spans="1:2">
      <c r="A11" t="s">
        <v>54</v>
      </c>
      <c r="B11">
        <v>5</v>
      </c>
    </row>
    <row r="12" spans="1:2">
      <c r="A12" t="s">
        <v>55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100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13</v>
      </c>
      <c r="B9" s="11">
        <f>SUM(C9:F9)</f>
        <v>966</v>
      </c>
      <c r="C9" s="11">
        <v>205</v>
      </c>
      <c r="D9" s="11">
        <v>281</v>
      </c>
      <c r="E9" s="11">
        <v>241</v>
      </c>
      <c r="F9" s="11">
        <v>239</v>
      </c>
    </row>
    <row r="10" spans="1:6" ht="15.75">
      <c r="A10" s="19" t="s">
        <v>45</v>
      </c>
      <c r="B10" s="15">
        <f>SUM(B$9)</f>
        <v>966</v>
      </c>
      <c r="C10" s="15">
        <f>SUM(C$9)</f>
        <v>205</v>
      </c>
      <c r="D10" s="15">
        <f>SUM(D$9)</f>
        <v>281</v>
      </c>
      <c r="E10" s="15">
        <f>SUM(E$9)</f>
        <v>241</v>
      </c>
      <c r="F10" s="15">
        <f>SUM(F$9)</f>
        <v>239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99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27</v>
      </c>
      <c r="B9" s="11">
        <f>SUM(C9:F9)</f>
        <v>5745</v>
      </c>
      <c r="C9" s="11">
        <v>1369</v>
      </c>
      <c r="D9" s="11">
        <v>1485</v>
      </c>
      <c r="E9" s="11">
        <v>1444</v>
      </c>
      <c r="F9" s="11">
        <v>1447</v>
      </c>
    </row>
    <row r="10" spans="1:6" ht="15.75">
      <c r="A10" s="18" t="s">
        <v>32</v>
      </c>
      <c r="B10" s="11">
        <f>SUM(C10:F10)</f>
        <v>594</v>
      </c>
      <c r="C10" s="11">
        <v>140</v>
      </c>
      <c r="D10" s="11">
        <v>145</v>
      </c>
      <c r="E10" s="11">
        <v>152</v>
      </c>
      <c r="F10" s="11">
        <v>157</v>
      </c>
    </row>
    <row r="11" spans="1:6" ht="15.75">
      <c r="A11" s="18" t="s">
        <v>37</v>
      </c>
      <c r="B11" s="11">
        <f>SUM(C11:F11)</f>
        <v>249</v>
      </c>
      <c r="C11" s="11">
        <v>63</v>
      </c>
      <c r="D11" s="11">
        <v>63</v>
      </c>
      <c r="E11" s="11">
        <v>60</v>
      </c>
      <c r="F11" s="11">
        <v>63</v>
      </c>
    </row>
    <row r="12" spans="1:6" ht="15.75">
      <c r="A12" s="19" t="s">
        <v>45</v>
      </c>
      <c r="B12" s="15">
        <f>SUM(B$9:B11)</f>
        <v>6588</v>
      </c>
      <c r="C12" s="15">
        <f>SUM(C$9:C11)</f>
        <v>1572</v>
      </c>
      <c r="D12" s="15">
        <f>SUM(D$9:D11)</f>
        <v>1693</v>
      </c>
      <c r="E12" s="15">
        <f>SUM(E$9:E11)</f>
        <v>1656</v>
      </c>
      <c r="F12" s="15">
        <f>SUM(F$9:F11)</f>
        <v>1667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98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13</v>
      </c>
      <c r="B9" s="11">
        <f>SUM(C9:F9)</f>
        <v>607</v>
      </c>
      <c r="C9" s="11">
        <v>134</v>
      </c>
      <c r="D9" s="11">
        <v>155</v>
      </c>
      <c r="E9" s="11">
        <v>149</v>
      </c>
      <c r="F9" s="11">
        <v>169</v>
      </c>
    </row>
    <row r="10" spans="1:6" ht="15.75">
      <c r="A10" s="19" t="s">
        <v>45</v>
      </c>
      <c r="B10" s="15">
        <f>SUM(B$9)</f>
        <v>607</v>
      </c>
      <c r="C10" s="15">
        <f>SUM(C$9)</f>
        <v>134</v>
      </c>
      <c r="D10" s="15">
        <f>SUM(D$9)</f>
        <v>155</v>
      </c>
      <c r="E10" s="15">
        <f>SUM(E$9)</f>
        <v>149</v>
      </c>
      <c r="F10" s="15">
        <f>SUM(F$9)</f>
        <v>169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5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97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4" si="0">SUM(C9:F9)</f>
        <v>1744</v>
      </c>
      <c r="C9" s="11">
        <v>435</v>
      </c>
      <c r="D9" s="11">
        <v>435</v>
      </c>
      <c r="E9" s="11">
        <v>437</v>
      </c>
      <c r="F9" s="11">
        <v>437</v>
      </c>
    </row>
    <row r="10" spans="1:6" ht="15.75">
      <c r="A10" s="18" t="s">
        <v>11</v>
      </c>
      <c r="B10" s="11">
        <f t="shared" si="0"/>
        <v>219</v>
      </c>
      <c r="C10" s="11">
        <v>55</v>
      </c>
      <c r="D10" s="11">
        <v>55</v>
      </c>
      <c r="E10" s="11">
        <v>56</v>
      </c>
      <c r="F10" s="11">
        <v>53</v>
      </c>
    </row>
    <row r="11" spans="1:6" ht="15.75">
      <c r="A11" s="18" t="s">
        <v>19</v>
      </c>
      <c r="B11" s="11">
        <f t="shared" si="0"/>
        <v>5097</v>
      </c>
      <c r="C11" s="11">
        <v>1279</v>
      </c>
      <c r="D11" s="11">
        <v>1277</v>
      </c>
      <c r="E11" s="11">
        <v>1274</v>
      </c>
      <c r="F11" s="11">
        <v>1267</v>
      </c>
    </row>
    <row r="12" spans="1:6" ht="15.75">
      <c r="A12" s="18" t="s">
        <v>20</v>
      </c>
      <c r="B12" s="11">
        <f t="shared" si="0"/>
        <v>1056</v>
      </c>
      <c r="C12" s="11">
        <v>266</v>
      </c>
      <c r="D12" s="11">
        <v>262</v>
      </c>
      <c r="E12" s="11">
        <v>264</v>
      </c>
      <c r="F12" s="11">
        <v>264</v>
      </c>
    </row>
    <row r="13" spans="1:6" ht="15.75">
      <c r="A13" s="18" t="s">
        <v>21</v>
      </c>
      <c r="B13" s="11">
        <f t="shared" si="0"/>
        <v>610</v>
      </c>
      <c r="C13" s="11">
        <v>156</v>
      </c>
      <c r="D13" s="11">
        <v>157</v>
      </c>
      <c r="E13" s="11">
        <v>152</v>
      </c>
      <c r="F13" s="11">
        <v>145</v>
      </c>
    </row>
    <row r="14" spans="1:6" ht="15.75">
      <c r="A14" s="18" t="s">
        <v>23</v>
      </c>
      <c r="B14" s="11">
        <f t="shared" si="0"/>
        <v>1414</v>
      </c>
      <c r="C14" s="11">
        <v>355</v>
      </c>
      <c r="D14" s="11">
        <v>356</v>
      </c>
      <c r="E14" s="11">
        <v>353</v>
      </c>
      <c r="F14" s="11">
        <v>350</v>
      </c>
    </row>
    <row r="15" spans="1:6" ht="15.75">
      <c r="A15" s="18" t="s">
        <v>24</v>
      </c>
      <c r="B15" s="11">
        <f t="shared" si="0"/>
        <v>1123</v>
      </c>
      <c r="C15" s="11">
        <v>285</v>
      </c>
      <c r="D15" s="11">
        <v>279</v>
      </c>
      <c r="E15" s="11">
        <v>280</v>
      </c>
      <c r="F15" s="11">
        <v>279</v>
      </c>
    </row>
    <row r="16" spans="1:6" ht="15.75">
      <c r="A16" s="18" t="s">
        <v>27</v>
      </c>
      <c r="B16" s="11">
        <f t="shared" si="0"/>
        <v>2725</v>
      </c>
      <c r="C16" s="11">
        <v>737</v>
      </c>
      <c r="D16" s="11">
        <v>682</v>
      </c>
      <c r="E16" s="11">
        <v>657</v>
      </c>
      <c r="F16" s="11">
        <v>649</v>
      </c>
    </row>
    <row r="17" spans="1:6" ht="15.75">
      <c r="A17" s="18" t="s">
        <v>28</v>
      </c>
      <c r="B17" s="11">
        <f t="shared" si="0"/>
        <v>1301</v>
      </c>
      <c r="C17" s="11">
        <v>324</v>
      </c>
      <c r="D17" s="11">
        <v>328</v>
      </c>
      <c r="E17" s="11">
        <v>324</v>
      </c>
      <c r="F17" s="11">
        <v>325</v>
      </c>
    </row>
    <row r="18" spans="1:6" ht="15.75">
      <c r="A18" s="18" t="s">
        <v>34</v>
      </c>
      <c r="B18" s="11">
        <f t="shared" si="0"/>
        <v>226</v>
      </c>
      <c r="C18" s="11">
        <v>58</v>
      </c>
      <c r="D18" s="11">
        <v>60</v>
      </c>
      <c r="E18" s="11">
        <v>55</v>
      </c>
      <c r="F18" s="11">
        <v>53</v>
      </c>
    </row>
    <row r="19" spans="1:6" ht="15.75">
      <c r="A19" s="18" t="s">
        <v>36</v>
      </c>
      <c r="B19" s="11">
        <f t="shared" si="0"/>
        <v>324</v>
      </c>
      <c r="C19" s="11">
        <v>84</v>
      </c>
      <c r="D19" s="11">
        <v>78</v>
      </c>
      <c r="E19" s="11">
        <v>80</v>
      </c>
      <c r="F19" s="11">
        <v>82</v>
      </c>
    </row>
    <row r="20" spans="1:6" ht="15.75">
      <c r="A20" s="18" t="s">
        <v>38</v>
      </c>
      <c r="B20" s="11">
        <f t="shared" si="0"/>
        <v>1840</v>
      </c>
      <c r="C20" s="11">
        <v>462</v>
      </c>
      <c r="D20" s="11">
        <v>468</v>
      </c>
      <c r="E20" s="11">
        <v>459</v>
      </c>
      <c r="F20" s="11">
        <v>451</v>
      </c>
    </row>
    <row r="21" spans="1:6" ht="15.75">
      <c r="A21" s="18" t="s">
        <v>39</v>
      </c>
      <c r="B21" s="11">
        <f t="shared" si="0"/>
        <v>1115</v>
      </c>
      <c r="C21" s="11">
        <v>278</v>
      </c>
      <c r="D21" s="11">
        <v>284</v>
      </c>
      <c r="E21" s="11">
        <v>285</v>
      </c>
      <c r="F21" s="11">
        <v>268</v>
      </c>
    </row>
    <row r="22" spans="1:6" ht="15.75">
      <c r="A22" s="18" t="s">
        <v>40</v>
      </c>
      <c r="B22" s="11">
        <f t="shared" si="0"/>
        <v>1239</v>
      </c>
      <c r="C22" s="11">
        <v>319</v>
      </c>
      <c r="D22" s="11">
        <v>314</v>
      </c>
      <c r="E22" s="11">
        <v>318</v>
      </c>
      <c r="F22" s="11">
        <v>288</v>
      </c>
    </row>
    <row r="23" spans="1:6" ht="15.75">
      <c r="A23" s="18" t="s">
        <v>41</v>
      </c>
      <c r="B23" s="11">
        <f t="shared" si="0"/>
        <v>1419</v>
      </c>
      <c r="C23" s="11">
        <v>361</v>
      </c>
      <c r="D23" s="11">
        <v>356</v>
      </c>
      <c r="E23" s="11">
        <v>357</v>
      </c>
      <c r="F23" s="11">
        <v>345</v>
      </c>
    </row>
    <row r="24" spans="1:6" ht="15.75">
      <c r="A24" s="18" t="s">
        <v>44</v>
      </c>
      <c r="B24" s="11">
        <f t="shared" si="0"/>
        <v>448</v>
      </c>
      <c r="C24" s="11">
        <v>81</v>
      </c>
      <c r="D24" s="11">
        <v>88</v>
      </c>
      <c r="E24" s="11">
        <v>111</v>
      </c>
      <c r="F24" s="11">
        <v>168</v>
      </c>
    </row>
    <row r="25" spans="1:6" ht="15.75">
      <c r="A25" s="19" t="s">
        <v>45</v>
      </c>
      <c r="B25" s="15">
        <f>SUM(B$9:B24)</f>
        <v>21900</v>
      </c>
      <c r="C25" s="15">
        <f>SUM(C$9:C24)</f>
        <v>5535</v>
      </c>
      <c r="D25" s="15">
        <f>SUM(D$9:D24)</f>
        <v>5479</v>
      </c>
      <c r="E25" s="15">
        <f>SUM(E$9:E24)</f>
        <v>5462</v>
      </c>
      <c r="F25" s="15">
        <f>SUM(F$9:F24)</f>
        <v>5424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4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96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23" si="0">SUM(C9:F9)</f>
        <v>11</v>
      </c>
      <c r="C9" s="11">
        <v>8</v>
      </c>
      <c r="D9" s="11">
        <v>3</v>
      </c>
      <c r="E9" s="11"/>
      <c r="F9" s="11"/>
    </row>
    <row r="10" spans="1:6" ht="15.75">
      <c r="A10" s="18" t="s">
        <v>11</v>
      </c>
      <c r="B10" s="11">
        <f t="shared" si="0"/>
        <v>132</v>
      </c>
      <c r="C10" s="11">
        <v>22</v>
      </c>
      <c r="D10" s="11">
        <v>35</v>
      </c>
      <c r="E10" s="11">
        <v>32</v>
      </c>
      <c r="F10" s="11">
        <v>43</v>
      </c>
    </row>
    <row r="11" spans="1:6" ht="15.75">
      <c r="A11" s="18" t="s">
        <v>14</v>
      </c>
      <c r="B11" s="11">
        <f t="shared" si="0"/>
        <v>171</v>
      </c>
      <c r="C11" s="11">
        <v>43</v>
      </c>
      <c r="D11" s="11">
        <v>55</v>
      </c>
      <c r="E11" s="11">
        <v>41</v>
      </c>
      <c r="F11" s="11">
        <v>32</v>
      </c>
    </row>
    <row r="12" spans="1:6" ht="15.75">
      <c r="A12" s="18" t="s">
        <v>15</v>
      </c>
      <c r="B12" s="11">
        <f t="shared" si="0"/>
        <v>137</v>
      </c>
      <c r="C12" s="11">
        <v>32</v>
      </c>
      <c r="D12" s="11">
        <v>35</v>
      </c>
      <c r="E12" s="11">
        <v>29</v>
      </c>
      <c r="F12" s="11">
        <v>41</v>
      </c>
    </row>
    <row r="13" spans="1:6" ht="15.75">
      <c r="A13" s="18" t="s">
        <v>16</v>
      </c>
      <c r="B13" s="11">
        <f t="shared" si="0"/>
        <v>304</v>
      </c>
      <c r="C13" s="11">
        <v>74</v>
      </c>
      <c r="D13" s="11">
        <v>83</v>
      </c>
      <c r="E13" s="11">
        <v>72</v>
      </c>
      <c r="F13" s="11">
        <v>75</v>
      </c>
    </row>
    <row r="14" spans="1:6" ht="15.75">
      <c r="A14" s="18" t="s">
        <v>17</v>
      </c>
      <c r="B14" s="11">
        <f t="shared" si="0"/>
        <v>937</v>
      </c>
      <c r="C14" s="11">
        <v>195</v>
      </c>
      <c r="D14" s="11">
        <v>247</v>
      </c>
      <c r="E14" s="11">
        <v>240</v>
      </c>
      <c r="F14" s="11">
        <v>255</v>
      </c>
    </row>
    <row r="15" spans="1:6" ht="15.75">
      <c r="A15" s="18" t="s">
        <v>18</v>
      </c>
      <c r="B15" s="11">
        <f t="shared" si="0"/>
        <v>165</v>
      </c>
      <c r="C15" s="11">
        <v>34</v>
      </c>
      <c r="D15" s="11">
        <v>43</v>
      </c>
      <c r="E15" s="11">
        <v>46</v>
      </c>
      <c r="F15" s="11">
        <v>42</v>
      </c>
    </row>
    <row r="16" spans="1:6" ht="15.75">
      <c r="A16" s="18" t="s">
        <v>19</v>
      </c>
      <c r="B16" s="11">
        <f t="shared" si="0"/>
        <v>247</v>
      </c>
      <c r="C16" s="11">
        <v>247</v>
      </c>
      <c r="D16" s="11"/>
      <c r="E16" s="11"/>
      <c r="F16" s="11"/>
    </row>
    <row r="17" spans="1:6" ht="15.75">
      <c r="A17" s="18" t="s">
        <v>23</v>
      </c>
      <c r="B17" s="11">
        <f t="shared" si="0"/>
        <v>720</v>
      </c>
      <c r="C17" s="11">
        <v>152</v>
      </c>
      <c r="D17" s="11">
        <v>168</v>
      </c>
      <c r="E17" s="11">
        <v>182</v>
      </c>
      <c r="F17" s="11">
        <v>218</v>
      </c>
    </row>
    <row r="18" spans="1:6" ht="15.75">
      <c r="A18" s="18" t="s">
        <v>25</v>
      </c>
      <c r="B18" s="11">
        <f t="shared" si="0"/>
        <v>339</v>
      </c>
      <c r="C18" s="11">
        <v>100</v>
      </c>
      <c r="D18" s="11">
        <v>91</v>
      </c>
      <c r="E18" s="11">
        <v>74</v>
      </c>
      <c r="F18" s="11">
        <v>74</v>
      </c>
    </row>
    <row r="19" spans="1:6" ht="15.75">
      <c r="A19" s="18" t="s">
        <v>26</v>
      </c>
      <c r="B19" s="11">
        <f t="shared" si="0"/>
        <v>245</v>
      </c>
      <c r="C19" s="11">
        <v>55</v>
      </c>
      <c r="D19" s="11">
        <v>66</v>
      </c>
      <c r="E19" s="11">
        <v>56</v>
      </c>
      <c r="F19" s="11">
        <v>68</v>
      </c>
    </row>
    <row r="20" spans="1:6" ht="15.75">
      <c r="A20" s="18" t="s">
        <v>28</v>
      </c>
      <c r="B20" s="11">
        <f t="shared" si="0"/>
        <v>537</v>
      </c>
      <c r="C20" s="11">
        <v>115</v>
      </c>
      <c r="D20" s="11">
        <v>156</v>
      </c>
      <c r="E20" s="11">
        <v>127</v>
      </c>
      <c r="F20" s="11">
        <v>139</v>
      </c>
    </row>
    <row r="21" spans="1:6" ht="15.75">
      <c r="A21" s="18" t="s">
        <v>30</v>
      </c>
      <c r="B21" s="11">
        <f t="shared" si="0"/>
        <v>3580</v>
      </c>
      <c r="C21" s="11">
        <v>773</v>
      </c>
      <c r="D21" s="11">
        <v>813</v>
      </c>
      <c r="E21" s="11">
        <v>933</v>
      </c>
      <c r="F21" s="11">
        <v>1061</v>
      </c>
    </row>
    <row r="22" spans="1:6" ht="15.75">
      <c r="A22" s="18" t="s">
        <v>33</v>
      </c>
      <c r="B22" s="11">
        <f t="shared" si="0"/>
        <v>90</v>
      </c>
      <c r="C22" s="11">
        <v>17</v>
      </c>
      <c r="D22" s="11">
        <v>26</v>
      </c>
      <c r="E22" s="11">
        <v>23</v>
      </c>
      <c r="F22" s="11">
        <v>24</v>
      </c>
    </row>
    <row r="23" spans="1:6" ht="15.75">
      <c r="A23" s="18" t="s">
        <v>38</v>
      </c>
      <c r="B23" s="11">
        <f t="shared" si="0"/>
        <v>778</v>
      </c>
      <c r="C23" s="11">
        <v>170</v>
      </c>
      <c r="D23" s="11">
        <v>212</v>
      </c>
      <c r="E23" s="11">
        <v>200</v>
      </c>
      <c r="F23" s="11">
        <v>196</v>
      </c>
    </row>
    <row r="24" spans="1:6" ht="15.75">
      <c r="A24" s="19" t="s">
        <v>45</v>
      </c>
      <c r="B24" s="15">
        <f>SUM(B$9:B23)</f>
        <v>8393</v>
      </c>
      <c r="C24" s="15">
        <f>SUM(C$9:C23)</f>
        <v>2037</v>
      </c>
      <c r="D24" s="15">
        <f>SUM(D$9:D23)</f>
        <v>2033</v>
      </c>
      <c r="E24" s="15">
        <f>SUM(E$9:E23)</f>
        <v>2055</v>
      </c>
      <c r="F24" s="15">
        <f>SUM(F$9:F23)</f>
        <v>2268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3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95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22" si="0">SUM(C9:F9)</f>
        <v>216</v>
      </c>
      <c r="C9" s="11">
        <v>167</v>
      </c>
      <c r="D9" s="11"/>
      <c r="E9" s="11"/>
      <c r="F9" s="11">
        <v>49</v>
      </c>
    </row>
    <row r="10" spans="1:6" ht="15.75">
      <c r="A10" s="18" t="s">
        <v>19</v>
      </c>
      <c r="B10" s="11">
        <f t="shared" si="0"/>
        <v>7030</v>
      </c>
      <c r="C10" s="11">
        <v>1528</v>
      </c>
      <c r="D10" s="11">
        <v>1500</v>
      </c>
      <c r="E10" s="11">
        <v>1647</v>
      </c>
      <c r="F10" s="11">
        <v>2355</v>
      </c>
    </row>
    <row r="11" spans="1:6" ht="15.75">
      <c r="A11" s="18" t="s">
        <v>20</v>
      </c>
      <c r="B11" s="11">
        <f t="shared" si="0"/>
        <v>663</v>
      </c>
      <c r="C11" s="11">
        <v>256</v>
      </c>
      <c r="D11" s="11">
        <v>407</v>
      </c>
      <c r="E11" s="11"/>
      <c r="F11" s="11"/>
    </row>
    <row r="12" spans="1:6" ht="15.75">
      <c r="A12" s="18" t="s">
        <v>21</v>
      </c>
      <c r="B12" s="11">
        <f t="shared" si="0"/>
        <v>51</v>
      </c>
      <c r="C12" s="11">
        <v>8</v>
      </c>
      <c r="D12" s="11">
        <v>43</v>
      </c>
      <c r="E12" s="11"/>
      <c r="F12" s="11"/>
    </row>
    <row r="13" spans="1:6" ht="15.75">
      <c r="A13" s="18" t="s">
        <v>23</v>
      </c>
      <c r="B13" s="11">
        <f t="shared" si="0"/>
        <v>233</v>
      </c>
      <c r="C13" s="11">
        <v>53</v>
      </c>
      <c r="D13" s="11">
        <v>180</v>
      </c>
      <c r="E13" s="11"/>
      <c r="F13" s="11"/>
    </row>
    <row r="14" spans="1:6" ht="15.75">
      <c r="A14" s="18" t="s">
        <v>26</v>
      </c>
      <c r="B14" s="11">
        <f t="shared" si="0"/>
        <v>20</v>
      </c>
      <c r="C14" s="11">
        <v>6</v>
      </c>
      <c r="D14" s="11">
        <v>14</v>
      </c>
      <c r="E14" s="11"/>
      <c r="F14" s="11"/>
    </row>
    <row r="15" spans="1:6" ht="15.75">
      <c r="A15" s="18" t="s">
        <v>27</v>
      </c>
      <c r="B15" s="11">
        <f t="shared" si="0"/>
        <v>330</v>
      </c>
      <c r="C15" s="11">
        <v>27</v>
      </c>
      <c r="D15" s="11">
        <v>147</v>
      </c>
      <c r="E15" s="11">
        <v>86</v>
      </c>
      <c r="F15" s="11">
        <v>70</v>
      </c>
    </row>
    <row r="16" spans="1:6" ht="15.75">
      <c r="A16" s="18" t="s">
        <v>31</v>
      </c>
      <c r="B16" s="11">
        <f t="shared" si="0"/>
        <v>418</v>
      </c>
      <c r="C16" s="11">
        <v>285</v>
      </c>
      <c r="D16" s="11">
        <v>133</v>
      </c>
      <c r="E16" s="11"/>
      <c r="F16" s="11"/>
    </row>
    <row r="17" spans="1:6" ht="15.75">
      <c r="A17" s="18" t="s">
        <v>34</v>
      </c>
      <c r="B17" s="11">
        <f t="shared" si="0"/>
        <v>75</v>
      </c>
      <c r="C17" s="11">
        <v>15</v>
      </c>
      <c r="D17" s="11">
        <v>60</v>
      </c>
      <c r="E17" s="11"/>
      <c r="F17" s="11"/>
    </row>
    <row r="18" spans="1:6" ht="15.75">
      <c r="A18" s="18" t="s">
        <v>38</v>
      </c>
      <c r="B18" s="11">
        <f t="shared" si="0"/>
        <v>389</v>
      </c>
      <c r="C18" s="11">
        <v>42</v>
      </c>
      <c r="D18" s="11">
        <v>347</v>
      </c>
      <c r="E18" s="11"/>
      <c r="F18" s="11"/>
    </row>
    <row r="19" spans="1:6" ht="15.75">
      <c r="A19" s="18" t="s">
        <v>39</v>
      </c>
      <c r="B19" s="11">
        <f t="shared" si="0"/>
        <v>192</v>
      </c>
      <c r="C19" s="11">
        <v>39</v>
      </c>
      <c r="D19" s="11">
        <v>153</v>
      </c>
      <c r="E19" s="11"/>
      <c r="F19" s="11"/>
    </row>
    <row r="20" spans="1:6" ht="15.75">
      <c r="A20" s="18" t="s">
        <v>40</v>
      </c>
      <c r="B20" s="11">
        <f t="shared" si="0"/>
        <v>56</v>
      </c>
      <c r="C20" s="11">
        <v>6</v>
      </c>
      <c r="D20" s="11">
        <v>50</v>
      </c>
      <c r="E20" s="11"/>
      <c r="F20" s="11"/>
    </row>
    <row r="21" spans="1:6" ht="15.75">
      <c r="A21" s="18" t="s">
        <v>41</v>
      </c>
      <c r="B21" s="11">
        <f t="shared" si="0"/>
        <v>310</v>
      </c>
      <c r="C21" s="11">
        <v>31</v>
      </c>
      <c r="D21" s="11">
        <v>279</v>
      </c>
      <c r="E21" s="11"/>
      <c r="F21" s="11"/>
    </row>
    <row r="22" spans="1:6" ht="15.75">
      <c r="A22" s="18" t="s">
        <v>44</v>
      </c>
      <c r="B22" s="11">
        <f t="shared" si="0"/>
        <v>109</v>
      </c>
      <c r="C22" s="11">
        <v>22</v>
      </c>
      <c r="D22" s="11">
        <v>87</v>
      </c>
      <c r="E22" s="11"/>
      <c r="F22" s="11"/>
    </row>
    <row r="23" spans="1:6" ht="15.75">
      <c r="A23" s="19" t="s">
        <v>45</v>
      </c>
      <c r="B23" s="15">
        <f>SUM(B$9:B22)</f>
        <v>10092</v>
      </c>
      <c r="C23" s="15">
        <f>SUM(C$9:C22)</f>
        <v>2485</v>
      </c>
      <c r="D23" s="15">
        <f>SUM(D$9:D22)</f>
        <v>3400</v>
      </c>
      <c r="E23" s="15">
        <f>SUM(E$9:E22)</f>
        <v>1733</v>
      </c>
      <c r="F23" s="15">
        <f>SUM(F$9:F22)</f>
        <v>2474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94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34</v>
      </c>
      <c r="B9" s="11">
        <f>SUM(C9:F9)</f>
        <v>30</v>
      </c>
      <c r="C9" s="11">
        <v>9</v>
      </c>
      <c r="D9" s="11">
        <v>8</v>
      </c>
      <c r="E9" s="11">
        <v>7</v>
      </c>
      <c r="F9" s="11">
        <v>6</v>
      </c>
    </row>
    <row r="10" spans="1:6" ht="15.75">
      <c r="A10" s="18" t="s">
        <v>40</v>
      </c>
      <c r="B10" s="11">
        <f>SUM(C10:F10)</f>
        <v>233</v>
      </c>
      <c r="C10" s="11">
        <v>58</v>
      </c>
      <c r="D10" s="11">
        <v>57</v>
      </c>
      <c r="E10" s="11">
        <v>53</v>
      </c>
      <c r="F10" s="11">
        <v>65</v>
      </c>
    </row>
    <row r="11" spans="1:6" ht="15.75">
      <c r="A11" s="18" t="s">
        <v>41</v>
      </c>
      <c r="B11" s="11">
        <f>SUM(C11:F11)</f>
        <v>1562</v>
      </c>
      <c r="C11" s="11">
        <v>390</v>
      </c>
      <c r="D11" s="11">
        <v>388</v>
      </c>
      <c r="E11" s="11">
        <v>374</v>
      </c>
      <c r="F11" s="11">
        <v>410</v>
      </c>
    </row>
    <row r="12" spans="1:6" ht="15.75">
      <c r="A12" s="18" t="s">
        <v>42</v>
      </c>
      <c r="B12" s="11">
        <f>SUM(C12:F12)</f>
        <v>75</v>
      </c>
      <c r="C12" s="11">
        <v>44</v>
      </c>
      <c r="D12" s="11"/>
      <c r="E12" s="11"/>
      <c r="F12" s="11">
        <v>31</v>
      </c>
    </row>
    <row r="13" spans="1:6" ht="15.75">
      <c r="A13" s="19" t="s">
        <v>45</v>
      </c>
      <c r="B13" s="15">
        <f>SUM(B$9:B12)</f>
        <v>1900</v>
      </c>
      <c r="C13" s="15">
        <f>SUM(C$9:C12)</f>
        <v>501</v>
      </c>
      <c r="D13" s="15">
        <f>SUM(D$9:D12)</f>
        <v>453</v>
      </c>
      <c r="E13" s="15">
        <f>SUM(E$9:E12)</f>
        <v>434</v>
      </c>
      <c r="F13" s="15">
        <f>SUM(F$9:F12)</f>
        <v>512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93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22</v>
      </c>
      <c r="B9" s="11">
        <f>SUM(C9:F9)</f>
        <v>1459</v>
      </c>
      <c r="C9" s="11">
        <v>387</v>
      </c>
      <c r="D9" s="11">
        <v>410</v>
      </c>
      <c r="E9" s="11">
        <v>346</v>
      </c>
      <c r="F9" s="11">
        <v>316</v>
      </c>
    </row>
    <row r="10" spans="1:6" ht="15.75">
      <c r="A10" s="19" t="s">
        <v>45</v>
      </c>
      <c r="B10" s="15">
        <f>SUM(B$9)</f>
        <v>1459</v>
      </c>
      <c r="C10" s="15">
        <f>SUM(C$9)</f>
        <v>387</v>
      </c>
      <c r="D10" s="15">
        <f>SUM(D$9)</f>
        <v>410</v>
      </c>
      <c r="E10" s="15">
        <f>SUM(E$9)</f>
        <v>346</v>
      </c>
      <c r="F10" s="15">
        <f>SUM(F$9)</f>
        <v>316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92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22</v>
      </c>
      <c r="B9" s="11">
        <f>SUM(C9:F9)</f>
        <v>2040</v>
      </c>
      <c r="C9" s="11">
        <v>464</v>
      </c>
      <c r="D9" s="11">
        <v>504</v>
      </c>
      <c r="E9" s="11">
        <v>536</v>
      </c>
      <c r="F9" s="11">
        <v>536</v>
      </c>
    </row>
    <row r="10" spans="1:6" ht="15.75">
      <c r="A10" s="19" t="s">
        <v>45</v>
      </c>
      <c r="B10" s="15">
        <f>SUM(B$9)</f>
        <v>2040</v>
      </c>
      <c r="C10" s="15">
        <f>SUM(C$9)</f>
        <v>464</v>
      </c>
      <c r="D10" s="15">
        <f>SUM(D$9)</f>
        <v>504</v>
      </c>
      <c r="E10" s="15">
        <f>SUM(E$9)</f>
        <v>536</v>
      </c>
      <c r="F10" s="15">
        <f>SUM(F$9)</f>
        <v>536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91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38</v>
      </c>
      <c r="B9" s="11">
        <f>SUM(C9:F9)</f>
        <v>31</v>
      </c>
      <c r="C9" s="11">
        <v>8</v>
      </c>
      <c r="D9" s="11">
        <v>8</v>
      </c>
      <c r="E9" s="11">
        <v>7</v>
      </c>
      <c r="F9" s="11">
        <v>8</v>
      </c>
    </row>
    <row r="10" spans="1:6" ht="15.75">
      <c r="A10" s="19" t="s">
        <v>45</v>
      </c>
      <c r="B10" s="15">
        <f>SUM(B$9)</f>
        <v>31</v>
      </c>
      <c r="C10" s="15">
        <f>SUM(C$9)</f>
        <v>8</v>
      </c>
      <c r="D10" s="15">
        <f>SUM(D$9)</f>
        <v>8</v>
      </c>
      <c r="E10" s="15">
        <f>SUM(E$9)</f>
        <v>7</v>
      </c>
      <c r="F10" s="15">
        <f>SUM(F$9)</f>
        <v>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zoomScale="75" zoomScaleNormal="75" workbookViewId="0">
      <selection activeCell="A3" sqref="A3:A5"/>
    </sheetView>
  </sheetViews>
  <sheetFormatPr defaultRowHeight="15.75"/>
  <cols>
    <col min="1" max="1" width="100.6640625" style="20" customWidth="1"/>
    <col min="2" max="4" width="22.1640625" style="45" customWidth="1"/>
    <col min="5" max="5" width="22.1640625" style="46" customWidth="1"/>
    <col min="6" max="8" width="22.1640625" style="45" customWidth="1"/>
    <col min="9" max="16384" width="9.33203125" style="20"/>
  </cols>
  <sheetData>
    <row r="2" spans="1:8" ht="84" customHeight="1">
      <c r="A2" s="55" t="s">
        <v>186</v>
      </c>
      <c r="B2" s="55"/>
      <c r="C2" s="55"/>
      <c r="D2" s="55"/>
      <c r="E2" s="55"/>
      <c r="F2" s="55"/>
      <c r="G2" s="55"/>
      <c r="H2" s="55"/>
    </row>
    <row r="3" spans="1:8" ht="15.75" customHeight="1">
      <c r="A3" s="56" t="s">
        <v>106</v>
      </c>
      <c r="B3" s="59" t="s">
        <v>107</v>
      </c>
      <c r="C3" s="59" t="s">
        <v>108</v>
      </c>
      <c r="D3" s="59"/>
      <c r="E3" s="59"/>
      <c r="F3" s="59"/>
      <c r="G3" s="59"/>
      <c r="H3" s="59"/>
    </row>
    <row r="4" spans="1:8" ht="31.5">
      <c r="A4" s="57"/>
      <c r="B4" s="59"/>
      <c r="C4" s="21" t="s">
        <v>22</v>
      </c>
      <c r="D4" s="59" t="s">
        <v>27</v>
      </c>
      <c r="E4" s="59"/>
      <c r="F4" s="59"/>
      <c r="G4" s="21" t="s">
        <v>109</v>
      </c>
      <c r="H4" s="21" t="s">
        <v>110</v>
      </c>
    </row>
    <row r="5" spans="1:8" ht="49.5" customHeight="1">
      <c r="A5" s="58"/>
      <c r="B5" s="22" t="s">
        <v>111</v>
      </c>
      <c r="C5" s="23" t="s">
        <v>111</v>
      </c>
      <c r="D5" s="23" t="s">
        <v>112</v>
      </c>
      <c r="E5" s="24" t="s">
        <v>113</v>
      </c>
      <c r="F5" s="23" t="s">
        <v>114</v>
      </c>
      <c r="G5" s="23" t="s">
        <v>111</v>
      </c>
      <c r="H5" s="23" t="s">
        <v>111</v>
      </c>
    </row>
    <row r="6" spans="1:8" s="27" customFormat="1">
      <c r="A6" s="25" t="s">
        <v>115</v>
      </c>
      <c r="B6" s="26">
        <f t="shared" ref="B6:H6" si="0">SUM(B7:B32)</f>
        <v>62359</v>
      </c>
      <c r="C6" s="26">
        <f t="shared" si="0"/>
        <v>2040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150</v>
      </c>
    </row>
    <row r="7" spans="1:8" s="27" customFormat="1">
      <c r="A7" s="28" t="s">
        <v>116</v>
      </c>
      <c r="B7" s="29">
        <v>2896</v>
      </c>
      <c r="C7" s="30"/>
      <c r="D7" s="30"/>
      <c r="E7" s="30"/>
      <c r="F7" s="30"/>
      <c r="G7" s="30"/>
      <c r="H7" s="30"/>
    </row>
    <row r="8" spans="1:8" s="27" customFormat="1">
      <c r="A8" s="28" t="s">
        <v>117</v>
      </c>
      <c r="B8" s="29">
        <v>1612</v>
      </c>
      <c r="C8" s="30"/>
      <c r="D8" s="30"/>
      <c r="E8" s="30"/>
      <c r="F8" s="30"/>
      <c r="G8" s="30"/>
      <c r="H8" s="30"/>
    </row>
    <row r="9" spans="1:8" s="27" customFormat="1">
      <c r="A9" s="28" t="s">
        <v>118</v>
      </c>
      <c r="B9" s="29">
        <v>2494</v>
      </c>
      <c r="C9" s="30"/>
      <c r="D9" s="30"/>
      <c r="E9" s="30"/>
      <c r="F9" s="30"/>
      <c r="G9" s="30"/>
      <c r="H9" s="30"/>
    </row>
    <row r="10" spans="1:8" s="27" customFormat="1">
      <c r="A10" s="28" t="s">
        <v>119</v>
      </c>
      <c r="B10" s="29">
        <v>1331</v>
      </c>
      <c r="C10" s="30"/>
      <c r="D10" s="30"/>
      <c r="E10" s="30"/>
      <c r="F10" s="30"/>
      <c r="G10" s="30"/>
      <c r="H10" s="30"/>
    </row>
    <row r="11" spans="1:8" s="27" customFormat="1">
      <c r="A11" s="28" t="s">
        <v>120</v>
      </c>
      <c r="B11" s="29">
        <v>7942</v>
      </c>
      <c r="C11" s="30"/>
      <c r="D11" s="30"/>
      <c r="E11" s="30"/>
      <c r="F11" s="30"/>
      <c r="G11" s="30"/>
      <c r="H11" s="30">
        <v>150</v>
      </c>
    </row>
    <row r="12" spans="1:8" s="27" customFormat="1">
      <c r="A12" s="28" t="s">
        <v>121</v>
      </c>
      <c r="B12" s="29">
        <v>2050</v>
      </c>
      <c r="C12" s="30"/>
      <c r="D12" s="30"/>
      <c r="E12" s="30"/>
      <c r="F12" s="30"/>
      <c r="G12" s="30"/>
      <c r="H12" s="30"/>
    </row>
    <row r="13" spans="1:8" s="27" customFormat="1">
      <c r="A13" s="28" t="s">
        <v>122</v>
      </c>
      <c r="B13" s="29">
        <v>1310</v>
      </c>
      <c r="C13" s="30"/>
      <c r="D13" s="30"/>
      <c r="E13" s="30"/>
      <c r="F13" s="30"/>
      <c r="G13" s="30"/>
      <c r="H13" s="30"/>
    </row>
    <row r="14" spans="1:8" s="27" customFormat="1">
      <c r="A14" s="28" t="s">
        <v>123</v>
      </c>
      <c r="B14" s="29">
        <v>1600</v>
      </c>
      <c r="C14" s="30"/>
      <c r="D14" s="30"/>
      <c r="E14" s="30"/>
      <c r="F14" s="30"/>
      <c r="G14" s="30"/>
      <c r="H14" s="30"/>
    </row>
    <row r="15" spans="1:8" s="27" customFormat="1">
      <c r="A15" s="28" t="s">
        <v>124</v>
      </c>
      <c r="B15" s="29">
        <v>2726</v>
      </c>
      <c r="C15" s="30"/>
      <c r="D15" s="30"/>
      <c r="E15" s="30"/>
      <c r="F15" s="30"/>
      <c r="G15" s="30"/>
      <c r="H15" s="30"/>
    </row>
    <row r="16" spans="1:8" s="27" customFormat="1">
      <c r="A16" s="28" t="s">
        <v>125</v>
      </c>
      <c r="B16" s="29">
        <v>3743</v>
      </c>
      <c r="C16" s="30"/>
      <c r="D16" s="30"/>
      <c r="E16" s="30"/>
      <c r="F16" s="30"/>
      <c r="G16" s="30"/>
      <c r="H16" s="30"/>
    </row>
    <row r="17" spans="1:8" s="27" customFormat="1">
      <c r="A17" s="28" t="s">
        <v>126</v>
      </c>
      <c r="B17" s="29">
        <v>1347</v>
      </c>
      <c r="C17" s="30"/>
      <c r="D17" s="30"/>
      <c r="E17" s="30"/>
      <c r="F17" s="30"/>
      <c r="G17" s="30"/>
      <c r="H17" s="30"/>
    </row>
    <row r="18" spans="1:8" s="27" customFormat="1">
      <c r="A18" s="28" t="s">
        <v>127</v>
      </c>
      <c r="B18" s="29">
        <v>1600</v>
      </c>
      <c r="C18" s="30"/>
      <c r="D18" s="30"/>
      <c r="E18" s="30"/>
      <c r="F18" s="30"/>
      <c r="G18" s="30"/>
      <c r="H18" s="30"/>
    </row>
    <row r="19" spans="1:8" s="27" customFormat="1">
      <c r="A19" s="28" t="s">
        <v>128</v>
      </c>
      <c r="B19" s="29">
        <v>2465</v>
      </c>
      <c r="C19" s="30"/>
      <c r="D19" s="30"/>
      <c r="E19" s="30"/>
      <c r="F19" s="30"/>
      <c r="G19" s="30"/>
      <c r="H19" s="30"/>
    </row>
    <row r="20" spans="1:8" s="27" customFormat="1">
      <c r="A20" s="28" t="s">
        <v>129</v>
      </c>
      <c r="B20" s="29">
        <v>997</v>
      </c>
      <c r="C20" s="30"/>
      <c r="D20" s="30"/>
      <c r="E20" s="30"/>
      <c r="F20" s="30"/>
      <c r="G20" s="30"/>
      <c r="H20" s="30"/>
    </row>
    <row r="21" spans="1:8" s="27" customFormat="1">
      <c r="A21" s="28" t="s">
        <v>130</v>
      </c>
      <c r="B21" s="29">
        <v>2509</v>
      </c>
      <c r="C21" s="30"/>
      <c r="D21" s="30"/>
      <c r="E21" s="30"/>
      <c r="F21" s="30"/>
      <c r="G21" s="30"/>
      <c r="H21" s="30"/>
    </row>
    <row r="22" spans="1:8" s="27" customFormat="1">
      <c r="A22" s="28" t="s">
        <v>131</v>
      </c>
      <c r="B22" s="29">
        <v>1259</v>
      </c>
      <c r="C22" s="30"/>
      <c r="D22" s="30"/>
      <c r="E22" s="30"/>
      <c r="F22" s="30"/>
      <c r="G22" s="30"/>
      <c r="H22" s="30"/>
    </row>
    <row r="23" spans="1:8" s="27" customFormat="1">
      <c r="A23" s="28" t="s">
        <v>132</v>
      </c>
      <c r="B23" s="29">
        <v>4750</v>
      </c>
      <c r="C23" s="30"/>
      <c r="D23" s="30"/>
      <c r="E23" s="30"/>
      <c r="F23" s="30"/>
      <c r="G23" s="30"/>
      <c r="H23" s="30"/>
    </row>
    <row r="24" spans="1:8" s="27" customFormat="1">
      <c r="A24" s="28" t="s">
        <v>133</v>
      </c>
      <c r="B24" s="29">
        <v>1267</v>
      </c>
      <c r="C24" s="30"/>
      <c r="D24" s="30"/>
      <c r="E24" s="30"/>
      <c r="F24" s="30"/>
      <c r="G24" s="30"/>
      <c r="H24" s="30"/>
    </row>
    <row r="25" spans="1:8" s="27" customFormat="1">
      <c r="A25" s="28" t="s">
        <v>134</v>
      </c>
      <c r="B25" s="29">
        <v>1712</v>
      </c>
      <c r="C25" s="30"/>
      <c r="D25" s="30"/>
      <c r="E25" s="30"/>
      <c r="F25" s="30"/>
      <c r="G25" s="30"/>
      <c r="H25" s="30"/>
    </row>
    <row r="26" spans="1:8" s="27" customFormat="1">
      <c r="A26" s="28" t="s">
        <v>135</v>
      </c>
      <c r="B26" s="29">
        <v>4196</v>
      </c>
      <c r="C26" s="30"/>
      <c r="D26" s="30"/>
      <c r="E26" s="30"/>
      <c r="F26" s="30"/>
      <c r="G26" s="30"/>
      <c r="H26" s="30"/>
    </row>
    <row r="27" spans="1:8" s="27" customFormat="1">
      <c r="A27" s="28" t="s">
        <v>136</v>
      </c>
      <c r="B27" s="29">
        <v>1061</v>
      </c>
      <c r="C27" s="30"/>
      <c r="D27" s="30"/>
      <c r="E27" s="30"/>
      <c r="F27" s="30"/>
      <c r="G27" s="30"/>
      <c r="H27" s="30"/>
    </row>
    <row r="28" spans="1:8" s="27" customFormat="1">
      <c r="A28" s="28" t="s">
        <v>137</v>
      </c>
      <c r="B28" s="29">
        <v>2326</v>
      </c>
      <c r="C28" s="30"/>
      <c r="D28" s="30"/>
      <c r="E28" s="30"/>
      <c r="F28" s="30"/>
      <c r="G28" s="30"/>
      <c r="H28" s="30"/>
    </row>
    <row r="29" spans="1:8" s="27" customFormat="1">
      <c r="A29" s="28" t="s">
        <v>138</v>
      </c>
      <c r="B29" s="29">
        <v>1638</v>
      </c>
      <c r="C29" s="30"/>
      <c r="D29" s="30"/>
      <c r="E29" s="30"/>
      <c r="F29" s="30"/>
      <c r="G29" s="30"/>
      <c r="H29" s="30"/>
    </row>
    <row r="30" spans="1:8" s="27" customFormat="1">
      <c r="A30" s="28" t="s">
        <v>139</v>
      </c>
      <c r="B30" s="29">
        <v>1562</v>
      </c>
      <c r="C30" s="30"/>
      <c r="D30" s="30"/>
      <c r="E30" s="30"/>
      <c r="F30" s="30"/>
      <c r="G30" s="30"/>
      <c r="H30" s="30"/>
    </row>
    <row r="31" spans="1:8" s="27" customFormat="1">
      <c r="A31" s="28" t="s">
        <v>140</v>
      </c>
      <c r="B31" s="29">
        <v>3926</v>
      </c>
      <c r="C31" s="30"/>
      <c r="D31" s="30"/>
      <c r="E31" s="30"/>
      <c r="F31" s="30"/>
      <c r="G31" s="30"/>
      <c r="H31" s="30"/>
    </row>
    <row r="32" spans="1:8" s="27" customFormat="1">
      <c r="A32" s="28" t="s">
        <v>141</v>
      </c>
      <c r="B32" s="30">
        <v>2040</v>
      </c>
      <c r="C32" s="29">
        <v>2040</v>
      </c>
      <c r="D32" s="30"/>
      <c r="E32" s="30"/>
      <c r="F32" s="30"/>
      <c r="G32" s="30"/>
      <c r="H32" s="30"/>
    </row>
    <row r="33" spans="1:8" s="27" customFormat="1">
      <c r="A33" s="25" t="s">
        <v>142</v>
      </c>
      <c r="B33" s="26">
        <f t="shared" ref="B33:H33" si="1">SUM(B34:B39)</f>
        <v>20191</v>
      </c>
      <c r="C33" s="26">
        <f t="shared" si="1"/>
        <v>1459</v>
      </c>
      <c r="D33" s="26">
        <f t="shared" si="1"/>
        <v>330</v>
      </c>
      <c r="E33" s="26">
        <f t="shared" si="1"/>
        <v>0</v>
      </c>
      <c r="F33" s="26">
        <f t="shared" si="1"/>
        <v>330</v>
      </c>
      <c r="G33" s="26">
        <f t="shared" si="1"/>
        <v>254</v>
      </c>
      <c r="H33" s="26">
        <f t="shared" si="1"/>
        <v>2175</v>
      </c>
    </row>
    <row r="34" spans="1:8" s="32" customFormat="1">
      <c r="A34" s="31" t="s">
        <v>143</v>
      </c>
      <c r="B34" s="30">
        <v>10111</v>
      </c>
      <c r="C34" s="30"/>
      <c r="D34" s="30">
        <v>330</v>
      </c>
      <c r="E34" s="30"/>
      <c r="F34" s="30">
        <v>330</v>
      </c>
      <c r="G34" s="30">
        <v>19</v>
      </c>
      <c r="H34" s="30">
        <v>2098</v>
      </c>
    </row>
    <row r="35" spans="1:8" s="32" customFormat="1">
      <c r="A35" s="31" t="s">
        <v>144</v>
      </c>
      <c r="B35" s="30">
        <v>1900</v>
      </c>
      <c r="C35" s="30"/>
      <c r="D35" s="30"/>
      <c r="E35" s="30"/>
      <c r="F35" s="30"/>
      <c r="G35" s="30"/>
      <c r="H35" s="30"/>
    </row>
    <row r="36" spans="1:8" s="32" customFormat="1">
      <c r="A36" s="31" t="s">
        <v>145</v>
      </c>
      <c r="B36" s="30">
        <v>6686</v>
      </c>
      <c r="C36" s="30"/>
      <c r="D36" s="30"/>
      <c r="E36" s="30"/>
      <c r="F36" s="30"/>
      <c r="G36" s="30">
        <v>231</v>
      </c>
      <c r="H36" s="30">
        <v>77</v>
      </c>
    </row>
    <row r="37" spans="1:8" s="32" customFormat="1" ht="29.25" customHeight="1">
      <c r="A37" s="31" t="s">
        <v>146</v>
      </c>
      <c r="B37" s="30">
        <v>31</v>
      </c>
      <c r="C37" s="30"/>
      <c r="D37" s="30"/>
      <c r="E37" s="30"/>
      <c r="F37" s="30"/>
      <c r="G37" s="30"/>
      <c r="H37" s="30"/>
    </row>
    <row r="38" spans="1:8" s="32" customFormat="1">
      <c r="A38" s="31" t="s">
        <v>147</v>
      </c>
      <c r="B38" s="30">
        <v>1459</v>
      </c>
      <c r="C38" s="30">
        <v>1459</v>
      </c>
      <c r="D38" s="30"/>
      <c r="E38" s="30"/>
      <c r="F38" s="30"/>
      <c r="G38" s="30"/>
      <c r="H38" s="30"/>
    </row>
    <row r="39" spans="1:8" s="32" customFormat="1">
      <c r="A39" s="31" t="s">
        <v>148</v>
      </c>
      <c r="B39" s="30">
        <v>4</v>
      </c>
      <c r="C39" s="30"/>
      <c r="D39" s="30"/>
      <c r="E39" s="30"/>
      <c r="F39" s="30"/>
      <c r="G39" s="30">
        <v>4</v>
      </c>
      <c r="H39" s="30"/>
    </row>
    <row r="40" spans="1:8" s="32" customFormat="1" ht="29.25" customHeight="1">
      <c r="A40" s="33" t="s">
        <v>149</v>
      </c>
      <c r="B40" s="34">
        <f t="shared" ref="B40:H40" si="2">SUM(B41:B44)</f>
        <v>20095</v>
      </c>
      <c r="C40" s="34">
        <f t="shared" si="2"/>
        <v>734</v>
      </c>
      <c r="D40" s="34">
        <f t="shared" si="2"/>
        <v>15</v>
      </c>
      <c r="E40" s="34">
        <f t="shared" si="2"/>
        <v>0</v>
      </c>
      <c r="F40" s="34">
        <f t="shared" si="2"/>
        <v>15</v>
      </c>
      <c r="G40" s="34">
        <f t="shared" si="2"/>
        <v>572</v>
      </c>
      <c r="H40" s="34">
        <f t="shared" si="2"/>
        <v>1556</v>
      </c>
    </row>
    <row r="41" spans="1:8" s="32" customFormat="1">
      <c r="A41" s="31" t="s">
        <v>150</v>
      </c>
      <c r="B41" s="30">
        <v>12450</v>
      </c>
      <c r="C41" s="30"/>
      <c r="D41" s="30"/>
      <c r="E41" s="30"/>
      <c r="F41" s="30"/>
      <c r="G41" s="30">
        <v>567</v>
      </c>
      <c r="H41" s="30"/>
    </row>
    <row r="42" spans="1:8" s="32" customFormat="1">
      <c r="A42" s="31" t="s">
        <v>151</v>
      </c>
      <c r="B42" s="30">
        <f>4440-229</f>
        <v>4211</v>
      </c>
      <c r="C42" s="30"/>
      <c r="D42" s="30">
        <v>15</v>
      </c>
      <c r="E42" s="30"/>
      <c r="F42" s="30">
        <f>D42+E42</f>
        <v>15</v>
      </c>
      <c r="G42" s="30">
        <v>5</v>
      </c>
      <c r="H42" s="30">
        <v>1456</v>
      </c>
    </row>
    <row r="43" spans="1:8" s="32" customFormat="1">
      <c r="A43" s="31" t="s">
        <v>152</v>
      </c>
      <c r="B43" s="30">
        <v>2700</v>
      </c>
      <c r="C43" s="30"/>
      <c r="D43" s="30"/>
      <c r="E43" s="30"/>
      <c r="F43" s="30"/>
      <c r="G43" s="30"/>
      <c r="H43" s="30">
        <v>100</v>
      </c>
    </row>
    <row r="44" spans="1:8" s="32" customFormat="1" ht="29.25" customHeight="1">
      <c r="A44" s="31" t="s">
        <v>153</v>
      </c>
      <c r="B44" s="30">
        <v>734</v>
      </c>
      <c r="C44" s="30">
        <v>734</v>
      </c>
      <c r="D44" s="30"/>
      <c r="E44" s="30"/>
      <c r="F44" s="30"/>
      <c r="G44" s="30"/>
      <c r="H44" s="30"/>
    </row>
    <row r="45" spans="1:8" s="32" customFormat="1" ht="29.25" customHeight="1">
      <c r="A45" s="33" t="s">
        <v>154</v>
      </c>
      <c r="B45" s="26">
        <f t="shared" ref="B45:H45" si="3">SUM(B46:B55)</f>
        <v>89345</v>
      </c>
      <c r="C45" s="26">
        <f t="shared" si="3"/>
        <v>429</v>
      </c>
      <c r="D45" s="26">
        <f t="shared" si="3"/>
        <v>9910</v>
      </c>
      <c r="E45" s="34">
        <f t="shared" si="3"/>
        <v>647</v>
      </c>
      <c r="F45" s="26">
        <f t="shared" si="3"/>
        <v>10557</v>
      </c>
      <c r="G45" s="26">
        <f t="shared" si="3"/>
        <v>4371</v>
      </c>
      <c r="H45" s="26">
        <f t="shared" si="3"/>
        <v>347</v>
      </c>
    </row>
    <row r="46" spans="1:8" s="32" customFormat="1">
      <c r="A46" s="31" t="s">
        <v>155</v>
      </c>
      <c r="B46" s="30">
        <f>25779-307</f>
        <v>25472</v>
      </c>
      <c r="C46" s="30"/>
      <c r="D46" s="30">
        <v>840</v>
      </c>
      <c r="E46" s="30">
        <v>75</v>
      </c>
      <c r="F46" s="30">
        <f>D46+E46</f>
        <v>915</v>
      </c>
      <c r="G46" s="30">
        <v>2120</v>
      </c>
      <c r="H46" s="30"/>
    </row>
    <row r="47" spans="1:8" s="32" customFormat="1">
      <c r="A47" s="31" t="s">
        <v>156</v>
      </c>
      <c r="B47" s="30">
        <v>23100</v>
      </c>
      <c r="C47" s="30"/>
      <c r="D47" s="30">
        <v>2661</v>
      </c>
      <c r="E47" s="30">
        <v>285</v>
      </c>
      <c r="F47" s="30">
        <f>D47+E47</f>
        <v>2946</v>
      </c>
      <c r="G47" s="30">
        <v>1200</v>
      </c>
      <c r="H47" s="30"/>
    </row>
    <row r="48" spans="1:8" s="32" customFormat="1">
      <c r="A48" s="31" t="s">
        <v>157</v>
      </c>
      <c r="B48" s="30">
        <f>12717+25</f>
        <v>12742</v>
      </c>
      <c r="C48" s="30">
        <v>429</v>
      </c>
      <c r="D48" s="30">
        <v>446</v>
      </c>
      <c r="E48" s="30"/>
      <c r="F48" s="30">
        <f t="shared" ref="F48:F49" si="4">D48+E48</f>
        <v>446</v>
      </c>
      <c r="G48" s="30">
        <v>132</v>
      </c>
      <c r="H48" s="30">
        <v>100</v>
      </c>
    </row>
    <row r="49" spans="1:8" s="32" customFormat="1">
      <c r="A49" s="31" t="s">
        <v>158</v>
      </c>
      <c r="B49" s="30">
        <f>8001+511</f>
        <v>8512</v>
      </c>
      <c r="C49" s="30"/>
      <c r="D49" s="30">
        <v>124</v>
      </c>
      <c r="E49" s="30">
        <v>26</v>
      </c>
      <c r="F49" s="30">
        <f t="shared" si="4"/>
        <v>150</v>
      </c>
      <c r="G49" s="30">
        <v>119</v>
      </c>
      <c r="H49" s="30">
        <v>247</v>
      </c>
    </row>
    <row r="50" spans="1:8" s="32" customFormat="1" ht="33.75" customHeight="1">
      <c r="A50" s="31" t="s">
        <v>159</v>
      </c>
      <c r="B50" s="30">
        <v>6963</v>
      </c>
      <c r="C50" s="30"/>
      <c r="D50" s="30">
        <v>5839</v>
      </c>
      <c r="E50" s="30">
        <v>261</v>
      </c>
      <c r="F50" s="30">
        <f>D50+E50</f>
        <v>6100</v>
      </c>
      <c r="G50" s="30">
        <v>375</v>
      </c>
      <c r="H50" s="30"/>
    </row>
    <row r="51" spans="1:8" s="32" customFormat="1" ht="27" customHeight="1">
      <c r="A51" s="31" t="s">
        <v>160</v>
      </c>
      <c r="B51" s="30">
        <v>1016</v>
      </c>
      <c r="C51" s="30"/>
      <c r="D51" s="30"/>
      <c r="E51" s="30"/>
      <c r="F51" s="30"/>
      <c r="G51" s="30">
        <v>50</v>
      </c>
      <c r="H51" s="30"/>
    </row>
    <row r="52" spans="1:8" s="32" customFormat="1" ht="27" customHeight="1">
      <c r="A52" s="31" t="s">
        <v>161</v>
      </c>
      <c r="B52" s="30">
        <v>611</v>
      </c>
      <c r="C52" s="30"/>
      <c r="D52" s="30"/>
      <c r="E52" s="30"/>
      <c r="F52" s="30"/>
      <c r="G52" s="30">
        <v>4</v>
      </c>
      <c r="H52" s="30"/>
    </row>
    <row r="53" spans="1:8" s="32" customFormat="1">
      <c r="A53" s="31" t="s">
        <v>162</v>
      </c>
      <c r="B53" s="30">
        <v>5124</v>
      </c>
      <c r="C53" s="30"/>
      <c r="D53" s="30"/>
      <c r="E53" s="30"/>
      <c r="F53" s="30"/>
      <c r="G53" s="30">
        <v>364</v>
      </c>
      <c r="H53" s="30"/>
    </row>
    <row r="54" spans="1:8" s="32" customFormat="1">
      <c r="A54" s="31" t="s">
        <v>163</v>
      </c>
      <c r="B54" s="30">
        <v>4663</v>
      </c>
      <c r="C54" s="30"/>
      <c r="D54" s="30"/>
      <c r="E54" s="30"/>
      <c r="F54" s="30"/>
      <c r="G54" s="30"/>
      <c r="H54" s="30"/>
    </row>
    <row r="55" spans="1:8" s="32" customFormat="1">
      <c r="A55" s="31" t="s">
        <v>164</v>
      </c>
      <c r="B55" s="30">
        <v>1142</v>
      </c>
      <c r="C55" s="30"/>
      <c r="D55" s="30"/>
      <c r="E55" s="30"/>
      <c r="F55" s="30"/>
      <c r="G55" s="30">
        <v>7</v>
      </c>
      <c r="H55" s="30"/>
    </row>
    <row r="56" spans="1:8" s="32" customFormat="1" ht="29.25" customHeight="1">
      <c r="A56" s="33" t="s">
        <v>165</v>
      </c>
      <c r="B56" s="34">
        <f t="shared" ref="B56:H56" si="5">B6+B33+B40+B45</f>
        <v>191990</v>
      </c>
      <c r="C56" s="34">
        <f t="shared" si="5"/>
        <v>4662</v>
      </c>
      <c r="D56" s="34">
        <f t="shared" si="5"/>
        <v>10255</v>
      </c>
      <c r="E56" s="34">
        <f t="shared" si="5"/>
        <v>647</v>
      </c>
      <c r="F56" s="34">
        <f t="shared" si="5"/>
        <v>10902</v>
      </c>
      <c r="G56" s="34">
        <f t="shared" si="5"/>
        <v>5197</v>
      </c>
      <c r="H56" s="34">
        <f t="shared" si="5"/>
        <v>4228</v>
      </c>
    </row>
    <row r="57" spans="1:8" s="32" customFormat="1" ht="27" customHeight="1">
      <c r="A57" s="31" t="s">
        <v>166</v>
      </c>
      <c r="B57" s="30">
        <v>2</v>
      </c>
      <c r="C57" s="30"/>
      <c r="D57" s="30"/>
      <c r="E57" s="30"/>
      <c r="F57" s="30"/>
      <c r="G57" s="30">
        <v>2</v>
      </c>
      <c r="H57" s="30"/>
    </row>
    <row r="58" spans="1:8" s="32" customFormat="1" ht="24" customHeight="1">
      <c r="A58" s="31" t="s">
        <v>167</v>
      </c>
      <c r="B58" s="30">
        <v>335</v>
      </c>
      <c r="C58" s="30"/>
      <c r="D58" s="30"/>
      <c r="E58" s="30">
        <v>2</v>
      </c>
      <c r="F58" s="30">
        <f>D58+E58</f>
        <v>2</v>
      </c>
      <c r="G58" s="30">
        <v>235</v>
      </c>
      <c r="H58" s="30"/>
    </row>
    <row r="59" spans="1:8" s="32" customFormat="1" ht="33" customHeight="1">
      <c r="A59" s="31" t="s">
        <v>168</v>
      </c>
      <c r="B59" s="30">
        <v>600</v>
      </c>
      <c r="C59" s="30"/>
      <c r="D59" s="30"/>
      <c r="E59" s="30"/>
      <c r="F59" s="30"/>
      <c r="G59" s="30"/>
      <c r="H59" s="30"/>
    </row>
    <row r="60" spans="1:8" s="32" customFormat="1" ht="31.5">
      <c r="A60" s="33" t="s">
        <v>169</v>
      </c>
      <c r="B60" s="35">
        <f t="shared" ref="B60:H60" si="6">SUM(B57:B59)</f>
        <v>937</v>
      </c>
      <c r="C60" s="35">
        <f t="shared" si="6"/>
        <v>0</v>
      </c>
      <c r="D60" s="35">
        <f t="shared" si="6"/>
        <v>0</v>
      </c>
      <c r="E60" s="35">
        <f t="shared" si="6"/>
        <v>2</v>
      </c>
      <c r="F60" s="35">
        <f t="shared" si="6"/>
        <v>2</v>
      </c>
      <c r="G60" s="35">
        <f t="shared" si="6"/>
        <v>237</v>
      </c>
      <c r="H60" s="35">
        <f t="shared" si="6"/>
        <v>0</v>
      </c>
    </row>
    <row r="61" spans="1:8" s="32" customFormat="1">
      <c r="A61" s="33" t="s">
        <v>170</v>
      </c>
      <c r="B61" s="34">
        <f t="shared" ref="B61:H61" si="7">B56+B60</f>
        <v>192927</v>
      </c>
      <c r="C61" s="34">
        <f t="shared" si="7"/>
        <v>4662</v>
      </c>
      <c r="D61" s="34">
        <f t="shared" si="7"/>
        <v>10255</v>
      </c>
      <c r="E61" s="34">
        <f t="shared" si="7"/>
        <v>649</v>
      </c>
      <c r="F61" s="34">
        <f t="shared" si="7"/>
        <v>10904</v>
      </c>
      <c r="G61" s="34">
        <f t="shared" si="7"/>
        <v>5434</v>
      </c>
      <c r="H61" s="34">
        <f t="shared" si="7"/>
        <v>4228</v>
      </c>
    </row>
    <row r="62" spans="1:8" s="38" customFormat="1">
      <c r="A62" s="36" t="s">
        <v>171</v>
      </c>
      <c r="B62" s="37">
        <v>5000</v>
      </c>
      <c r="C62" s="37">
        <v>625</v>
      </c>
      <c r="D62" s="37">
        <v>122</v>
      </c>
      <c r="E62" s="37">
        <v>264</v>
      </c>
      <c r="F62" s="37">
        <f>D62+E62</f>
        <v>386</v>
      </c>
      <c r="G62" s="37">
        <v>2138</v>
      </c>
      <c r="H62" s="37">
        <v>0</v>
      </c>
    </row>
    <row r="63" spans="1:8" s="38" customFormat="1" ht="29.25" customHeight="1" thickBot="1">
      <c r="A63" s="39" t="s">
        <v>172</v>
      </c>
      <c r="B63" s="40">
        <f t="shared" ref="B63:H63" si="8">B61+B62</f>
        <v>197927</v>
      </c>
      <c r="C63" s="40">
        <f t="shared" si="8"/>
        <v>5287</v>
      </c>
      <c r="D63" s="40">
        <f t="shared" si="8"/>
        <v>10377</v>
      </c>
      <c r="E63" s="40">
        <f t="shared" si="8"/>
        <v>913</v>
      </c>
      <c r="F63" s="40">
        <f t="shared" si="8"/>
        <v>11290</v>
      </c>
      <c r="G63" s="40">
        <f t="shared" si="8"/>
        <v>7572</v>
      </c>
      <c r="H63" s="40">
        <f t="shared" si="8"/>
        <v>4228</v>
      </c>
    </row>
    <row r="64" spans="1:8" ht="24" customHeight="1" thickBot="1">
      <c r="A64" s="41" t="s">
        <v>173</v>
      </c>
      <c r="B64" s="42">
        <v>197927</v>
      </c>
      <c r="C64" s="42">
        <v>5287</v>
      </c>
      <c r="D64" s="42"/>
      <c r="E64" s="42"/>
      <c r="F64" s="42">
        <v>11290</v>
      </c>
      <c r="G64" s="42"/>
      <c r="H64" s="42"/>
    </row>
    <row r="65" spans="1:8" ht="16.5" thickBot="1">
      <c r="A65" s="43" t="s">
        <v>174</v>
      </c>
      <c r="B65" s="44">
        <f>B63-B64</f>
        <v>0</v>
      </c>
      <c r="C65" s="44">
        <f>C63-C64</f>
        <v>0</v>
      </c>
      <c r="D65" s="44"/>
      <c r="E65" s="44"/>
      <c r="F65" s="44">
        <f>F63-F64</f>
        <v>0</v>
      </c>
      <c r="G65" s="44"/>
      <c r="H65" s="44"/>
    </row>
  </sheetData>
  <mergeCells count="5">
    <mergeCell ref="A2:H2"/>
    <mergeCell ref="A3:A5"/>
    <mergeCell ref="B3:B4"/>
    <mergeCell ref="C3:H3"/>
    <mergeCell ref="D4:F4"/>
  </mergeCells>
  <printOptions horizontalCentered="1" verticalCentered="1"/>
  <pageMargins left="0" right="0" top="0" bottom="0" header="0.31496062992125984" footer="0.31496062992125984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90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5592</v>
      </c>
      <c r="C9" s="11">
        <v>1124</v>
      </c>
      <c r="D9" s="11">
        <v>1443</v>
      </c>
      <c r="E9" s="11">
        <v>1441</v>
      </c>
      <c r="F9" s="11">
        <v>1584</v>
      </c>
    </row>
    <row r="10" spans="1:6" ht="15.75">
      <c r="A10" s="18" t="s">
        <v>19</v>
      </c>
      <c r="B10" s="11">
        <f>SUM(C10:F10)</f>
        <v>77</v>
      </c>
      <c r="C10" s="11">
        <v>77</v>
      </c>
      <c r="D10" s="11"/>
      <c r="E10" s="11"/>
      <c r="F10" s="11"/>
    </row>
    <row r="11" spans="1:6" ht="15.75">
      <c r="A11" s="18" t="s">
        <v>25</v>
      </c>
      <c r="B11" s="11">
        <f>SUM(C11:F11)</f>
        <v>786</v>
      </c>
      <c r="C11" s="11">
        <v>185</v>
      </c>
      <c r="D11" s="11">
        <v>174</v>
      </c>
      <c r="E11" s="11">
        <v>174</v>
      </c>
      <c r="F11" s="11">
        <v>253</v>
      </c>
    </row>
    <row r="12" spans="1:6" ht="15.75">
      <c r="A12" s="19" t="s">
        <v>45</v>
      </c>
      <c r="B12" s="15">
        <f>SUM(B$9:B11)</f>
        <v>6455</v>
      </c>
      <c r="C12" s="15">
        <f>SUM(C$9:C11)</f>
        <v>1386</v>
      </c>
      <c r="D12" s="15">
        <f>SUM(D$9:D11)</f>
        <v>1617</v>
      </c>
      <c r="E12" s="15">
        <f>SUM(E$9:E11)</f>
        <v>1615</v>
      </c>
      <c r="F12" s="15">
        <f>SUM(F$9:F11)</f>
        <v>1837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89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 t="shared" ref="B9:B16" si="0">SUM(C9:F9)</f>
        <v>2345</v>
      </c>
      <c r="C9" s="11">
        <v>1456</v>
      </c>
      <c r="D9" s="11">
        <v>480</v>
      </c>
      <c r="E9" s="11">
        <v>191</v>
      </c>
      <c r="F9" s="11">
        <v>218</v>
      </c>
    </row>
    <row r="10" spans="1:6" ht="15.75">
      <c r="A10" s="18" t="s">
        <v>20</v>
      </c>
      <c r="B10" s="11">
        <f t="shared" si="0"/>
        <v>274</v>
      </c>
      <c r="C10" s="11"/>
      <c r="D10" s="11">
        <v>138</v>
      </c>
      <c r="E10" s="11">
        <v>136</v>
      </c>
      <c r="F10" s="11"/>
    </row>
    <row r="11" spans="1:6" ht="15.75">
      <c r="A11" s="18" t="s">
        <v>23</v>
      </c>
      <c r="B11" s="11">
        <f t="shared" si="0"/>
        <v>400</v>
      </c>
      <c r="C11" s="11"/>
      <c r="D11" s="11">
        <v>200</v>
      </c>
      <c r="E11" s="11">
        <v>200</v>
      </c>
      <c r="F11" s="11"/>
    </row>
    <row r="12" spans="1:6" ht="15.75">
      <c r="A12" s="18" t="s">
        <v>27</v>
      </c>
      <c r="B12" s="11">
        <f t="shared" si="0"/>
        <v>15</v>
      </c>
      <c r="C12" s="11"/>
      <c r="D12" s="11"/>
      <c r="E12" s="11"/>
      <c r="F12" s="11">
        <v>15</v>
      </c>
    </row>
    <row r="13" spans="1:6" ht="15.75">
      <c r="A13" s="18" t="s">
        <v>31</v>
      </c>
      <c r="B13" s="11">
        <f t="shared" si="0"/>
        <v>10</v>
      </c>
      <c r="C13" s="11">
        <v>10</v>
      </c>
      <c r="D13" s="11"/>
      <c r="E13" s="11"/>
      <c r="F13" s="11"/>
    </row>
    <row r="14" spans="1:6" ht="15.75">
      <c r="A14" s="18" t="s">
        <v>37</v>
      </c>
      <c r="B14" s="11">
        <f t="shared" si="0"/>
        <v>110</v>
      </c>
      <c r="C14" s="11"/>
      <c r="D14" s="11">
        <v>55</v>
      </c>
      <c r="E14" s="11">
        <v>55</v>
      </c>
      <c r="F14" s="11"/>
    </row>
    <row r="15" spans="1:6" ht="15.75">
      <c r="A15" s="18" t="s">
        <v>40</v>
      </c>
      <c r="B15" s="11">
        <f t="shared" si="0"/>
        <v>220</v>
      </c>
      <c r="C15" s="11"/>
      <c r="D15" s="11">
        <v>110</v>
      </c>
      <c r="E15" s="11">
        <v>110</v>
      </c>
      <c r="F15" s="11"/>
    </row>
    <row r="16" spans="1:6" ht="15.75">
      <c r="A16" s="18" t="s">
        <v>41</v>
      </c>
      <c r="B16" s="11">
        <f t="shared" si="0"/>
        <v>330</v>
      </c>
      <c r="C16" s="11"/>
      <c r="D16" s="11">
        <v>165</v>
      </c>
      <c r="E16" s="11">
        <v>165</v>
      </c>
      <c r="F16" s="11"/>
    </row>
    <row r="17" spans="1:6" ht="15.75">
      <c r="A17" s="19" t="s">
        <v>45</v>
      </c>
      <c r="B17" s="15">
        <f>SUM(B$9:B16)</f>
        <v>3704</v>
      </c>
      <c r="C17" s="15">
        <f>SUM(C$9:C16)</f>
        <v>1466</v>
      </c>
      <c r="D17" s="15">
        <f>SUM(D$9:D16)</f>
        <v>1148</v>
      </c>
      <c r="E17" s="15">
        <f>SUM(E$9:E16)</f>
        <v>857</v>
      </c>
      <c r="F17" s="15">
        <f>SUM(F$9:F16)</f>
        <v>233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88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201</v>
      </c>
      <c r="C9" s="11"/>
      <c r="D9" s="11">
        <v>72</v>
      </c>
      <c r="E9" s="11">
        <v>66</v>
      </c>
      <c r="F9" s="11">
        <v>63</v>
      </c>
    </row>
    <row r="10" spans="1:6" ht="15.75">
      <c r="A10" s="18" t="s">
        <v>35</v>
      </c>
      <c r="B10" s="11">
        <f>SUM(C10:F10)</f>
        <v>301</v>
      </c>
      <c r="C10" s="11"/>
      <c r="D10" s="11">
        <v>109</v>
      </c>
      <c r="E10" s="11">
        <v>95</v>
      </c>
      <c r="F10" s="11">
        <v>97</v>
      </c>
    </row>
    <row r="11" spans="1:6" ht="15.75">
      <c r="A11" s="19" t="s">
        <v>45</v>
      </c>
      <c r="B11" s="15">
        <f>SUM(B$9:B10)</f>
        <v>502</v>
      </c>
      <c r="C11" s="15">
        <f>SUM(C$9:C10)</f>
        <v>0</v>
      </c>
      <c r="D11" s="15">
        <f>SUM(D$9:D10)</f>
        <v>181</v>
      </c>
      <c r="E11" s="15">
        <f>SUM(E$9:E10)</f>
        <v>161</v>
      </c>
      <c r="F11" s="15">
        <f>SUM(F$9:F10)</f>
        <v>160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3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87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2" si="0">SUM(C9:F9)</f>
        <v>3870</v>
      </c>
      <c r="C9" s="11">
        <v>1061</v>
      </c>
      <c r="D9" s="11">
        <v>947</v>
      </c>
      <c r="E9" s="11">
        <v>892</v>
      </c>
      <c r="F9" s="11">
        <v>970</v>
      </c>
    </row>
    <row r="10" spans="1:6" ht="15.75">
      <c r="A10" s="18" t="s">
        <v>10</v>
      </c>
      <c r="B10" s="11">
        <f t="shared" si="0"/>
        <v>220</v>
      </c>
      <c r="C10" s="11">
        <v>59</v>
      </c>
      <c r="D10" s="11">
        <v>65</v>
      </c>
      <c r="E10" s="11">
        <v>59</v>
      </c>
      <c r="F10" s="11">
        <v>37</v>
      </c>
    </row>
    <row r="11" spans="1:6" ht="15.75">
      <c r="A11" s="18" t="s">
        <v>20</v>
      </c>
      <c r="B11" s="11">
        <f t="shared" si="0"/>
        <v>1000</v>
      </c>
      <c r="C11" s="11">
        <v>247</v>
      </c>
      <c r="D11" s="11">
        <v>288</v>
      </c>
      <c r="E11" s="11">
        <v>265</v>
      </c>
      <c r="F11" s="11">
        <v>200</v>
      </c>
    </row>
    <row r="12" spans="1:6" ht="15.75">
      <c r="A12" s="18" t="s">
        <v>23</v>
      </c>
      <c r="B12" s="11">
        <f t="shared" si="0"/>
        <v>565</v>
      </c>
      <c r="C12" s="11">
        <v>133</v>
      </c>
      <c r="D12" s="11">
        <v>144</v>
      </c>
      <c r="E12" s="11">
        <v>139</v>
      </c>
      <c r="F12" s="11">
        <v>149</v>
      </c>
    </row>
    <row r="13" spans="1:6" ht="15.75">
      <c r="A13" s="18" t="s">
        <v>25</v>
      </c>
      <c r="B13" s="11">
        <f t="shared" si="0"/>
        <v>600</v>
      </c>
      <c r="C13" s="11">
        <v>189</v>
      </c>
      <c r="D13" s="11">
        <v>127</v>
      </c>
      <c r="E13" s="11">
        <v>146</v>
      </c>
      <c r="F13" s="11">
        <v>138</v>
      </c>
    </row>
    <row r="14" spans="1:6" ht="15.75">
      <c r="A14" s="18" t="s">
        <v>26</v>
      </c>
      <c r="B14" s="11">
        <f t="shared" si="0"/>
        <v>80</v>
      </c>
      <c r="C14" s="11">
        <v>21</v>
      </c>
      <c r="D14" s="11">
        <v>20</v>
      </c>
      <c r="E14" s="11">
        <v>16</v>
      </c>
      <c r="F14" s="11">
        <v>23</v>
      </c>
    </row>
    <row r="15" spans="1:6" ht="15.75">
      <c r="A15" s="18" t="s">
        <v>29</v>
      </c>
      <c r="B15" s="11">
        <f t="shared" si="0"/>
        <v>380</v>
      </c>
      <c r="C15" s="11">
        <v>116</v>
      </c>
      <c r="D15" s="11">
        <v>95</v>
      </c>
      <c r="E15" s="11">
        <v>73</v>
      </c>
      <c r="F15" s="11">
        <v>96</v>
      </c>
    </row>
    <row r="16" spans="1:6" ht="15.75">
      <c r="A16" s="18" t="s">
        <v>31</v>
      </c>
      <c r="B16" s="11">
        <f t="shared" si="0"/>
        <v>1593</v>
      </c>
      <c r="C16" s="11">
        <v>362</v>
      </c>
      <c r="D16" s="11">
        <v>362</v>
      </c>
      <c r="E16" s="11">
        <v>353</v>
      </c>
      <c r="F16" s="11">
        <v>516</v>
      </c>
    </row>
    <row r="17" spans="1:6" ht="15.75">
      <c r="A17" s="18" t="s">
        <v>34</v>
      </c>
      <c r="B17" s="11">
        <f t="shared" si="0"/>
        <v>1030</v>
      </c>
      <c r="C17" s="11">
        <v>249</v>
      </c>
      <c r="D17" s="11">
        <v>268</v>
      </c>
      <c r="E17" s="11">
        <v>241</v>
      </c>
      <c r="F17" s="11">
        <v>272</v>
      </c>
    </row>
    <row r="18" spans="1:6" ht="15.75">
      <c r="A18" s="18" t="s">
        <v>38</v>
      </c>
      <c r="B18" s="11">
        <f t="shared" si="0"/>
        <v>650</v>
      </c>
      <c r="C18" s="11">
        <v>165</v>
      </c>
      <c r="D18" s="11">
        <v>172</v>
      </c>
      <c r="E18" s="11">
        <v>162</v>
      </c>
      <c r="F18" s="11">
        <v>151</v>
      </c>
    </row>
    <row r="19" spans="1:6" ht="15.75">
      <c r="A19" s="18" t="s">
        <v>39</v>
      </c>
      <c r="B19" s="11">
        <f t="shared" si="0"/>
        <v>610</v>
      </c>
      <c r="C19" s="11">
        <v>165</v>
      </c>
      <c r="D19" s="11">
        <v>154</v>
      </c>
      <c r="E19" s="11">
        <v>148</v>
      </c>
      <c r="F19" s="11">
        <v>143</v>
      </c>
    </row>
    <row r="20" spans="1:6" ht="15.75">
      <c r="A20" s="18" t="s">
        <v>40</v>
      </c>
      <c r="B20" s="11">
        <f t="shared" si="0"/>
        <v>550</v>
      </c>
      <c r="C20" s="11">
        <v>145</v>
      </c>
      <c r="D20" s="11">
        <v>153</v>
      </c>
      <c r="E20" s="11">
        <v>136</v>
      </c>
      <c r="F20" s="11">
        <v>116</v>
      </c>
    </row>
    <row r="21" spans="1:6" ht="15.75">
      <c r="A21" s="18" t="s">
        <v>41</v>
      </c>
      <c r="B21" s="11">
        <f t="shared" si="0"/>
        <v>420</v>
      </c>
      <c r="C21" s="11">
        <v>99</v>
      </c>
      <c r="D21" s="11">
        <v>125</v>
      </c>
      <c r="E21" s="11">
        <v>89</v>
      </c>
      <c r="F21" s="11">
        <v>107</v>
      </c>
    </row>
    <row r="22" spans="1:6" ht="15.75">
      <c r="A22" s="18" t="s">
        <v>42</v>
      </c>
      <c r="B22" s="11">
        <f t="shared" si="0"/>
        <v>315</v>
      </c>
      <c r="C22" s="11">
        <v>68</v>
      </c>
      <c r="D22" s="11">
        <v>77</v>
      </c>
      <c r="E22" s="11">
        <v>76</v>
      </c>
      <c r="F22" s="11">
        <v>94</v>
      </c>
    </row>
    <row r="23" spans="1:6" ht="15.75">
      <c r="A23" s="19" t="s">
        <v>45</v>
      </c>
      <c r="B23" s="15">
        <f>SUM(B$9:B22)</f>
        <v>11883</v>
      </c>
      <c r="C23" s="15">
        <f>SUM(C$9:C22)</f>
        <v>3079</v>
      </c>
      <c r="D23" s="15">
        <f>SUM(D$9:D22)</f>
        <v>2997</v>
      </c>
      <c r="E23" s="15">
        <f>SUM(E$9:E22)</f>
        <v>2795</v>
      </c>
      <c r="F23" s="15">
        <f>SUM(F$9:F22)</f>
        <v>3012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86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2565</v>
      </c>
      <c r="C9" s="11">
        <v>534</v>
      </c>
      <c r="D9" s="11">
        <v>796</v>
      </c>
      <c r="E9" s="11">
        <v>635</v>
      </c>
      <c r="F9" s="11">
        <v>600</v>
      </c>
    </row>
    <row r="10" spans="1:6" ht="15.75">
      <c r="A10" s="18" t="s">
        <v>19</v>
      </c>
      <c r="B10" s="11">
        <f>SUM(C10:F10)</f>
        <v>100</v>
      </c>
      <c r="C10" s="11">
        <v>100</v>
      </c>
      <c r="D10" s="11"/>
      <c r="E10" s="11"/>
      <c r="F10" s="11"/>
    </row>
    <row r="11" spans="1:6" ht="15.75">
      <c r="A11" s="18" t="s">
        <v>25</v>
      </c>
      <c r="B11" s="11">
        <f>SUM(C11:F11)</f>
        <v>35</v>
      </c>
      <c r="C11" s="11">
        <v>5</v>
      </c>
      <c r="D11" s="11">
        <v>21</v>
      </c>
      <c r="E11" s="11">
        <v>9</v>
      </c>
      <c r="F11" s="11"/>
    </row>
    <row r="12" spans="1:6" ht="15.75">
      <c r="A12" s="19" t="s">
        <v>45</v>
      </c>
      <c r="B12" s="15">
        <f>SUM(B$9:B11)</f>
        <v>2700</v>
      </c>
      <c r="C12" s="15">
        <f>SUM(C$9:C11)</f>
        <v>639</v>
      </c>
      <c r="D12" s="15">
        <f>SUM(D$9:D11)</f>
        <v>817</v>
      </c>
      <c r="E12" s="15">
        <f>SUM(E$9:E11)</f>
        <v>644</v>
      </c>
      <c r="F12" s="15">
        <f>SUM(F$9:F11)</f>
        <v>600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85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22</v>
      </c>
      <c r="B9" s="11">
        <f>SUM(C9:F9)</f>
        <v>734</v>
      </c>
      <c r="C9" s="11">
        <v>126</v>
      </c>
      <c r="D9" s="11">
        <v>170</v>
      </c>
      <c r="E9" s="11">
        <v>245</v>
      </c>
      <c r="F9" s="11">
        <v>193</v>
      </c>
    </row>
    <row r="10" spans="1:6" ht="15.75">
      <c r="A10" s="19" t="s">
        <v>45</v>
      </c>
      <c r="B10" s="15">
        <f>SUM(B$9)</f>
        <v>734</v>
      </c>
      <c r="C10" s="15">
        <f>SUM(C$9)</f>
        <v>126</v>
      </c>
      <c r="D10" s="15">
        <f>SUM(D$9)</f>
        <v>170</v>
      </c>
      <c r="E10" s="15">
        <f>SUM(E$9)</f>
        <v>245</v>
      </c>
      <c r="F10" s="15">
        <f>SUM(F$9)</f>
        <v>193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84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633</v>
      </c>
      <c r="C9" s="11">
        <v>157</v>
      </c>
      <c r="D9" s="11">
        <v>158</v>
      </c>
      <c r="E9" s="11">
        <v>157</v>
      </c>
      <c r="F9" s="11">
        <v>161</v>
      </c>
    </row>
    <row r="10" spans="1:6" ht="15.75">
      <c r="A10" s="18" t="s">
        <v>19</v>
      </c>
      <c r="B10" s="11">
        <f t="shared" si="0"/>
        <v>86</v>
      </c>
      <c r="C10" s="11">
        <v>21</v>
      </c>
      <c r="D10" s="11">
        <v>21</v>
      </c>
      <c r="E10" s="11">
        <v>22</v>
      </c>
      <c r="F10" s="11">
        <v>22</v>
      </c>
    </row>
    <row r="11" spans="1:6" ht="15.75">
      <c r="A11" s="18" t="s">
        <v>23</v>
      </c>
      <c r="B11" s="11">
        <f t="shared" si="0"/>
        <v>170</v>
      </c>
      <c r="C11" s="11">
        <v>43</v>
      </c>
      <c r="D11" s="11">
        <v>42</v>
      </c>
      <c r="E11" s="11">
        <v>43</v>
      </c>
      <c r="F11" s="11">
        <v>42</v>
      </c>
    </row>
    <row r="12" spans="1:6" ht="15.75">
      <c r="A12" s="18" t="s">
        <v>30</v>
      </c>
      <c r="B12" s="11">
        <f t="shared" si="0"/>
        <v>271</v>
      </c>
      <c r="C12" s="11">
        <v>68</v>
      </c>
      <c r="D12" s="11">
        <v>67</v>
      </c>
      <c r="E12" s="11">
        <v>68</v>
      </c>
      <c r="F12" s="11">
        <v>68</v>
      </c>
    </row>
    <row r="13" spans="1:6" ht="15.75">
      <c r="A13" s="18" t="s">
        <v>35</v>
      </c>
      <c r="B13" s="11">
        <f t="shared" si="0"/>
        <v>1019</v>
      </c>
      <c r="C13" s="11">
        <v>255</v>
      </c>
      <c r="D13" s="11">
        <v>255</v>
      </c>
      <c r="E13" s="11">
        <v>255</v>
      </c>
      <c r="F13" s="11">
        <v>254</v>
      </c>
    </row>
    <row r="14" spans="1:6" ht="15.75">
      <c r="A14" s="18" t="s">
        <v>38</v>
      </c>
      <c r="B14" s="11">
        <f t="shared" si="0"/>
        <v>156</v>
      </c>
      <c r="C14" s="11">
        <v>39</v>
      </c>
      <c r="D14" s="11">
        <v>39</v>
      </c>
      <c r="E14" s="11">
        <v>39</v>
      </c>
      <c r="F14" s="11">
        <v>39</v>
      </c>
    </row>
    <row r="15" spans="1:6" ht="15.75">
      <c r="A15" s="18" t="s">
        <v>40</v>
      </c>
      <c r="B15" s="11">
        <f t="shared" si="0"/>
        <v>561</v>
      </c>
      <c r="C15" s="11">
        <v>144</v>
      </c>
      <c r="D15" s="11">
        <v>141</v>
      </c>
      <c r="E15" s="11">
        <v>141</v>
      </c>
      <c r="F15" s="11">
        <v>135</v>
      </c>
    </row>
    <row r="16" spans="1:6" ht="15.75">
      <c r="A16" s="19" t="s">
        <v>45</v>
      </c>
      <c r="B16" s="15">
        <f>SUM(B$9:B15)</f>
        <v>2896</v>
      </c>
      <c r="C16" s="15">
        <f>SUM(C$9:C15)</f>
        <v>727</v>
      </c>
      <c r="D16" s="15">
        <f>SUM(D$9:D15)</f>
        <v>723</v>
      </c>
      <c r="E16" s="15">
        <f>SUM(E$9:E15)</f>
        <v>725</v>
      </c>
      <c r="F16" s="15">
        <f>SUM(F$9:F15)</f>
        <v>721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83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80</v>
      </c>
      <c r="C9" s="11">
        <v>20</v>
      </c>
      <c r="D9" s="11">
        <v>20</v>
      </c>
      <c r="E9" s="11">
        <v>19</v>
      </c>
      <c r="F9" s="11">
        <v>21</v>
      </c>
    </row>
    <row r="10" spans="1:6" ht="15.75">
      <c r="A10" s="18" t="s">
        <v>23</v>
      </c>
      <c r="B10" s="11">
        <f>SUM(C10:F10)</f>
        <v>218</v>
      </c>
      <c r="C10" s="11">
        <v>57</v>
      </c>
      <c r="D10" s="11">
        <v>55</v>
      </c>
      <c r="E10" s="11">
        <v>51</v>
      </c>
      <c r="F10" s="11">
        <v>55</v>
      </c>
    </row>
    <row r="11" spans="1:6" ht="15.75">
      <c r="A11" s="18" t="s">
        <v>30</v>
      </c>
      <c r="B11" s="11">
        <f>SUM(C11:F11)</f>
        <v>199</v>
      </c>
      <c r="C11" s="11">
        <v>56</v>
      </c>
      <c r="D11" s="11">
        <v>44</v>
      </c>
      <c r="E11" s="11">
        <v>42</v>
      </c>
      <c r="F11" s="11">
        <v>57</v>
      </c>
    </row>
    <row r="12" spans="1:6" ht="15.75">
      <c r="A12" s="18" t="s">
        <v>35</v>
      </c>
      <c r="B12" s="11">
        <f>SUM(C12:F12)</f>
        <v>606</v>
      </c>
      <c r="C12" s="11">
        <v>152</v>
      </c>
      <c r="D12" s="11">
        <v>145</v>
      </c>
      <c r="E12" s="11">
        <v>151</v>
      </c>
      <c r="F12" s="11">
        <v>158</v>
      </c>
    </row>
    <row r="13" spans="1:6" ht="15.75">
      <c r="A13" s="18" t="s">
        <v>40</v>
      </c>
      <c r="B13" s="11">
        <f>SUM(C13:F13)</f>
        <v>509</v>
      </c>
      <c r="C13" s="11">
        <v>123</v>
      </c>
      <c r="D13" s="11">
        <v>126</v>
      </c>
      <c r="E13" s="11">
        <v>128</v>
      </c>
      <c r="F13" s="11">
        <v>132</v>
      </c>
    </row>
    <row r="14" spans="1:6" ht="15.75">
      <c r="A14" s="19" t="s">
        <v>45</v>
      </c>
      <c r="B14" s="15">
        <f>SUM(B$9:B13)</f>
        <v>1612</v>
      </c>
      <c r="C14" s="15">
        <f>SUM(C$9:C13)</f>
        <v>408</v>
      </c>
      <c r="D14" s="15">
        <f>SUM(D$9:D13)</f>
        <v>390</v>
      </c>
      <c r="E14" s="15">
        <f>SUM(E$9:E13)</f>
        <v>391</v>
      </c>
      <c r="F14" s="15">
        <f>SUM(F$9:F13)</f>
        <v>423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82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328</v>
      </c>
      <c r="C9" s="11">
        <v>59</v>
      </c>
      <c r="D9" s="11">
        <v>90</v>
      </c>
      <c r="E9" s="11">
        <v>91</v>
      </c>
      <c r="F9" s="11">
        <v>88</v>
      </c>
    </row>
    <row r="10" spans="1:6" ht="15.75">
      <c r="A10" s="18" t="s">
        <v>9</v>
      </c>
      <c r="B10" s="11">
        <f t="shared" si="0"/>
        <v>18</v>
      </c>
      <c r="C10" s="11">
        <v>18</v>
      </c>
      <c r="D10" s="11"/>
      <c r="E10" s="11"/>
      <c r="F10" s="11"/>
    </row>
    <row r="11" spans="1:6" ht="15.75">
      <c r="A11" s="18" t="s">
        <v>19</v>
      </c>
      <c r="B11" s="11">
        <f t="shared" si="0"/>
        <v>350</v>
      </c>
      <c r="C11" s="11">
        <v>64</v>
      </c>
      <c r="D11" s="11">
        <v>96</v>
      </c>
      <c r="E11" s="11">
        <v>93</v>
      </c>
      <c r="F11" s="11">
        <v>97</v>
      </c>
    </row>
    <row r="12" spans="1:6" ht="15.75">
      <c r="A12" s="18" t="s">
        <v>23</v>
      </c>
      <c r="B12" s="11">
        <f t="shared" si="0"/>
        <v>271</v>
      </c>
      <c r="C12" s="11">
        <v>51</v>
      </c>
      <c r="D12" s="11">
        <v>76</v>
      </c>
      <c r="E12" s="11">
        <v>75</v>
      </c>
      <c r="F12" s="11">
        <v>69</v>
      </c>
    </row>
    <row r="13" spans="1:6" ht="15.75">
      <c r="A13" s="18" t="s">
        <v>30</v>
      </c>
      <c r="B13" s="11">
        <f t="shared" si="0"/>
        <v>167</v>
      </c>
      <c r="C13" s="11">
        <v>33</v>
      </c>
      <c r="D13" s="11">
        <v>50</v>
      </c>
      <c r="E13" s="11">
        <v>48</v>
      </c>
      <c r="F13" s="11">
        <v>36</v>
      </c>
    </row>
    <row r="14" spans="1:6" ht="15.75">
      <c r="A14" s="18" t="s">
        <v>35</v>
      </c>
      <c r="B14" s="11">
        <f t="shared" si="0"/>
        <v>386</v>
      </c>
      <c r="C14" s="11">
        <v>80</v>
      </c>
      <c r="D14" s="11">
        <v>104</v>
      </c>
      <c r="E14" s="11">
        <v>104</v>
      </c>
      <c r="F14" s="11">
        <v>98</v>
      </c>
    </row>
    <row r="15" spans="1:6" ht="15.75">
      <c r="A15" s="18" t="s">
        <v>38</v>
      </c>
      <c r="B15" s="11">
        <f t="shared" si="0"/>
        <v>359</v>
      </c>
      <c r="C15" s="11">
        <v>83</v>
      </c>
      <c r="D15" s="11">
        <v>90</v>
      </c>
      <c r="E15" s="11">
        <v>97</v>
      </c>
      <c r="F15" s="11">
        <v>89</v>
      </c>
    </row>
    <row r="16" spans="1:6" ht="15.75">
      <c r="A16" s="18" t="s">
        <v>40</v>
      </c>
      <c r="B16" s="11">
        <f t="shared" si="0"/>
        <v>615</v>
      </c>
      <c r="C16" s="11">
        <v>116</v>
      </c>
      <c r="D16" s="11">
        <v>173</v>
      </c>
      <c r="E16" s="11">
        <v>163</v>
      </c>
      <c r="F16" s="11">
        <v>163</v>
      </c>
    </row>
    <row r="17" spans="1:6" ht="15.75">
      <c r="A17" s="19" t="s">
        <v>45</v>
      </c>
      <c r="B17" s="15">
        <f>SUM(B$9:B16)</f>
        <v>2494</v>
      </c>
      <c r="C17" s="15">
        <f>SUM(C$9:C16)</f>
        <v>504</v>
      </c>
      <c r="D17" s="15">
        <f>SUM(D$9:D16)</f>
        <v>679</v>
      </c>
      <c r="E17" s="15">
        <f>SUM(E$9:E16)</f>
        <v>671</v>
      </c>
      <c r="F17" s="15">
        <f>SUM(F$9:F16)</f>
        <v>640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81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76</v>
      </c>
      <c r="C9" s="11">
        <v>14</v>
      </c>
      <c r="D9" s="11">
        <v>22</v>
      </c>
      <c r="E9" s="11">
        <v>19</v>
      </c>
      <c r="F9" s="11">
        <v>21</v>
      </c>
    </row>
    <row r="10" spans="1:6" ht="15.75">
      <c r="A10" s="18" t="s">
        <v>23</v>
      </c>
      <c r="B10" s="11">
        <f>SUM(C10:F10)</f>
        <v>308</v>
      </c>
      <c r="C10" s="11">
        <v>39</v>
      </c>
      <c r="D10" s="11">
        <v>89</v>
      </c>
      <c r="E10" s="11">
        <v>90</v>
      </c>
      <c r="F10" s="11">
        <v>90</v>
      </c>
    </row>
    <row r="11" spans="1:6" ht="15.75">
      <c r="A11" s="18" t="s">
        <v>30</v>
      </c>
      <c r="B11" s="11">
        <f>SUM(C11:F11)</f>
        <v>57</v>
      </c>
      <c r="C11" s="11">
        <v>12</v>
      </c>
      <c r="D11" s="11">
        <v>14</v>
      </c>
      <c r="E11" s="11">
        <v>13</v>
      </c>
      <c r="F11" s="11">
        <v>18</v>
      </c>
    </row>
    <row r="12" spans="1:6" ht="15.75">
      <c r="A12" s="18" t="s">
        <v>35</v>
      </c>
      <c r="B12" s="11">
        <f>SUM(C12:F12)</f>
        <v>664</v>
      </c>
      <c r="C12" s="11">
        <v>130</v>
      </c>
      <c r="D12" s="11">
        <v>179</v>
      </c>
      <c r="E12" s="11">
        <v>166</v>
      </c>
      <c r="F12" s="11">
        <v>189</v>
      </c>
    </row>
    <row r="13" spans="1:6" ht="15.75">
      <c r="A13" s="18" t="s">
        <v>40</v>
      </c>
      <c r="B13" s="11">
        <f>SUM(C13:F13)</f>
        <v>226</v>
      </c>
      <c r="C13" s="11">
        <v>49</v>
      </c>
      <c r="D13" s="11">
        <v>56</v>
      </c>
      <c r="E13" s="11">
        <v>57</v>
      </c>
      <c r="F13" s="11">
        <v>64</v>
      </c>
    </row>
    <row r="14" spans="1:6" ht="15.75">
      <c r="A14" s="19" t="s">
        <v>45</v>
      </c>
      <c r="B14" s="15">
        <f>SUM(B$9:B13)</f>
        <v>1331</v>
      </c>
      <c r="C14" s="15">
        <f>SUM(C$9:C13)</f>
        <v>244</v>
      </c>
      <c r="D14" s="15">
        <f>SUM(D$9:D13)</f>
        <v>360</v>
      </c>
      <c r="E14" s="15">
        <f>SUM(E$9:E13)</f>
        <v>345</v>
      </c>
      <c r="F14" s="15">
        <f>SUM(F$9:F13)</f>
        <v>382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5"/>
  <sheetViews>
    <sheetView zoomScale="75" zoomScaleNormal="75" workbookViewId="0">
      <pane xSplit="2" ySplit="6" topLeftCell="C7" activePane="bottomRight" state="frozen"/>
      <selection activeCell="A58" sqref="A58"/>
      <selection pane="topRight" activeCell="A58" sqref="A58"/>
      <selection pane="bottomLeft" activeCell="A58" sqref="A58"/>
      <selection pane="bottomRight" activeCell="C4" sqref="C4:C5"/>
    </sheetView>
  </sheetViews>
  <sheetFormatPr defaultRowHeight="15"/>
  <cols>
    <col min="1" max="1" width="12.6640625" style="1" customWidth="1"/>
    <col min="2" max="2" width="79.33203125" style="54" customWidth="1"/>
    <col min="3" max="3" width="21" style="4" customWidth="1"/>
    <col min="4" max="4" width="16.6640625" style="7" customWidth="1"/>
    <col min="5" max="5" width="18.6640625" style="7" customWidth="1"/>
    <col min="6" max="6" width="18.83203125" style="7" customWidth="1"/>
    <col min="7" max="7" width="22" style="7" customWidth="1"/>
    <col min="8" max="55" width="9.33203125" style="7" customWidth="1"/>
    <col min="56" max="56" width="9.33203125" style="3" customWidth="1"/>
  </cols>
  <sheetData>
    <row r="1" spans="1:7" ht="18.75" customHeight="1">
      <c r="A1" s="60" t="s">
        <v>175</v>
      </c>
      <c r="B1" s="60"/>
      <c r="C1" s="60"/>
      <c r="D1" s="60"/>
      <c r="E1" s="60"/>
      <c r="F1" s="60"/>
      <c r="G1" s="60"/>
    </row>
    <row r="2" spans="1:7" ht="42.75" customHeight="1">
      <c r="A2" s="61"/>
      <c r="B2" s="61"/>
      <c r="C2" s="61"/>
      <c r="D2" s="61"/>
      <c r="E2" s="61"/>
      <c r="F2" s="61"/>
      <c r="G2" s="61"/>
    </row>
    <row r="3" spans="1:7" ht="36" customHeight="1">
      <c r="A3" s="62" t="s">
        <v>176</v>
      </c>
      <c r="B3" s="65" t="s">
        <v>177</v>
      </c>
      <c r="C3" s="68" t="s">
        <v>187</v>
      </c>
      <c r="D3" s="69"/>
      <c r="E3" s="69"/>
      <c r="F3" s="69"/>
      <c r="G3" s="70"/>
    </row>
    <row r="4" spans="1:7" ht="15" customHeight="1">
      <c r="A4" s="63"/>
      <c r="B4" s="66"/>
      <c r="C4" s="71" t="s">
        <v>2</v>
      </c>
      <c r="D4" s="71" t="s">
        <v>178</v>
      </c>
      <c r="E4" s="71" t="s">
        <v>179</v>
      </c>
      <c r="F4" s="71" t="s">
        <v>180</v>
      </c>
      <c r="G4" s="71" t="s">
        <v>181</v>
      </c>
    </row>
    <row r="5" spans="1:7" ht="15" customHeight="1">
      <c r="A5" s="64"/>
      <c r="B5" s="67"/>
      <c r="C5" s="72"/>
      <c r="D5" s="72"/>
      <c r="E5" s="72"/>
      <c r="F5" s="72"/>
      <c r="G5" s="72"/>
    </row>
    <row r="6" spans="1:7" ht="15.75">
      <c r="A6" s="47">
        <v>1</v>
      </c>
      <c r="B6" s="48">
        <v>2</v>
      </c>
      <c r="C6" s="49">
        <v>3</v>
      </c>
      <c r="D6" s="48" t="s">
        <v>182</v>
      </c>
      <c r="E6" s="49">
        <v>5</v>
      </c>
      <c r="F6" s="48" t="s">
        <v>183</v>
      </c>
      <c r="G6" s="49">
        <v>7</v>
      </c>
    </row>
    <row r="7" spans="1:7" ht="15.75">
      <c r="A7" s="50">
        <v>1</v>
      </c>
      <c r="B7" s="28" t="s">
        <v>116</v>
      </c>
      <c r="C7" s="11">
        <f t="shared" ref="C7:C54" si="0">D7+E7+F7+G7</f>
        <v>2896</v>
      </c>
      <c r="D7" s="51">
        <v>727</v>
      </c>
      <c r="E7" s="51">
        <v>723</v>
      </c>
      <c r="F7" s="51">
        <v>725</v>
      </c>
      <c r="G7" s="51">
        <v>721</v>
      </c>
    </row>
    <row r="8" spans="1:7" ht="15.75">
      <c r="A8" s="50">
        <v>2</v>
      </c>
      <c r="B8" s="28" t="s">
        <v>117</v>
      </c>
      <c r="C8" s="11">
        <f t="shared" si="0"/>
        <v>1612</v>
      </c>
      <c r="D8" s="51">
        <v>408</v>
      </c>
      <c r="E8" s="51">
        <v>390</v>
      </c>
      <c r="F8" s="51">
        <v>391</v>
      </c>
      <c r="G8" s="51">
        <v>423</v>
      </c>
    </row>
    <row r="9" spans="1:7" ht="15.75">
      <c r="A9" s="50">
        <v>3</v>
      </c>
      <c r="B9" s="28" t="s">
        <v>118</v>
      </c>
      <c r="C9" s="11">
        <f t="shared" si="0"/>
        <v>2494</v>
      </c>
      <c r="D9" s="51">
        <v>504</v>
      </c>
      <c r="E9" s="51">
        <v>679</v>
      </c>
      <c r="F9" s="51">
        <v>671</v>
      </c>
      <c r="G9" s="51">
        <v>640</v>
      </c>
    </row>
    <row r="10" spans="1:7" ht="15.75">
      <c r="A10" s="50">
        <v>4</v>
      </c>
      <c r="B10" s="28" t="s">
        <v>119</v>
      </c>
      <c r="C10" s="11">
        <f t="shared" si="0"/>
        <v>1331</v>
      </c>
      <c r="D10" s="51">
        <v>244</v>
      </c>
      <c r="E10" s="51">
        <v>360</v>
      </c>
      <c r="F10" s="51">
        <v>345</v>
      </c>
      <c r="G10" s="51">
        <v>382</v>
      </c>
    </row>
    <row r="11" spans="1:7" ht="15.75">
      <c r="A11" s="50">
        <v>5</v>
      </c>
      <c r="B11" s="28" t="s">
        <v>120</v>
      </c>
      <c r="C11" s="11">
        <f t="shared" si="0"/>
        <v>7942</v>
      </c>
      <c r="D11" s="51">
        <v>1821</v>
      </c>
      <c r="E11" s="51">
        <v>2067</v>
      </c>
      <c r="F11" s="51">
        <v>2027</v>
      </c>
      <c r="G11" s="51">
        <v>2027</v>
      </c>
    </row>
    <row r="12" spans="1:7" ht="15.75">
      <c r="A12" s="50">
        <v>6</v>
      </c>
      <c r="B12" s="28" t="s">
        <v>121</v>
      </c>
      <c r="C12" s="11">
        <f t="shared" si="0"/>
        <v>2050</v>
      </c>
      <c r="D12" s="51">
        <v>515</v>
      </c>
      <c r="E12" s="51">
        <v>485</v>
      </c>
      <c r="F12" s="51">
        <v>501</v>
      </c>
      <c r="G12" s="51">
        <v>549</v>
      </c>
    </row>
    <row r="13" spans="1:7" ht="15.75">
      <c r="A13" s="50">
        <v>7</v>
      </c>
      <c r="B13" s="28" t="s">
        <v>122</v>
      </c>
      <c r="C13" s="11">
        <f t="shared" si="0"/>
        <v>1310</v>
      </c>
      <c r="D13" s="51">
        <v>330</v>
      </c>
      <c r="E13" s="51">
        <v>326</v>
      </c>
      <c r="F13" s="51">
        <v>315</v>
      </c>
      <c r="G13" s="51">
        <v>339</v>
      </c>
    </row>
    <row r="14" spans="1:7" ht="15.75">
      <c r="A14" s="50">
        <v>8</v>
      </c>
      <c r="B14" s="28" t="s">
        <v>123</v>
      </c>
      <c r="C14" s="11">
        <f t="shared" si="0"/>
        <v>1600</v>
      </c>
      <c r="D14" s="51">
        <v>273</v>
      </c>
      <c r="E14" s="51">
        <v>489</v>
      </c>
      <c r="F14" s="51">
        <v>406</v>
      </c>
      <c r="G14" s="51">
        <v>432</v>
      </c>
    </row>
    <row r="15" spans="1:7" ht="15.75">
      <c r="A15" s="50">
        <v>9</v>
      </c>
      <c r="B15" s="28" t="s">
        <v>124</v>
      </c>
      <c r="C15" s="11">
        <f t="shared" si="0"/>
        <v>2726</v>
      </c>
      <c r="D15" s="51">
        <v>662</v>
      </c>
      <c r="E15" s="51">
        <v>683</v>
      </c>
      <c r="F15" s="51">
        <v>702</v>
      </c>
      <c r="G15" s="51">
        <v>679</v>
      </c>
    </row>
    <row r="16" spans="1:7" ht="15.75">
      <c r="A16" s="50">
        <v>10</v>
      </c>
      <c r="B16" s="28" t="s">
        <v>125</v>
      </c>
      <c r="C16" s="11">
        <f t="shared" si="0"/>
        <v>3743</v>
      </c>
      <c r="D16" s="51">
        <v>927</v>
      </c>
      <c r="E16" s="51">
        <v>993</v>
      </c>
      <c r="F16" s="51">
        <v>830</v>
      </c>
      <c r="G16" s="51">
        <v>993</v>
      </c>
    </row>
    <row r="17" spans="1:7" ht="15.75">
      <c r="A17" s="50">
        <v>11</v>
      </c>
      <c r="B17" s="28" t="s">
        <v>126</v>
      </c>
      <c r="C17" s="11">
        <f t="shared" si="0"/>
        <v>1347</v>
      </c>
      <c r="D17" s="51">
        <v>340</v>
      </c>
      <c r="E17" s="51">
        <v>318</v>
      </c>
      <c r="F17" s="51">
        <v>322</v>
      </c>
      <c r="G17" s="51">
        <v>367</v>
      </c>
    </row>
    <row r="18" spans="1:7" ht="15.75">
      <c r="A18" s="50">
        <v>12</v>
      </c>
      <c r="B18" s="28" t="s">
        <v>127</v>
      </c>
      <c r="C18" s="11">
        <f t="shared" si="0"/>
        <v>1600</v>
      </c>
      <c r="D18" s="51">
        <v>341</v>
      </c>
      <c r="E18" s="51">
        <v>416</v>
      </c>
      <c r="F18" s="51">
        <v>416</v>
      </c>
      <c r="G18" s="51">
        <v>427</v>
      </c>
    </row>
    <row r="19" spans="1:7" ht="15.75">
      <c r="A19" s="50">
        <v>13</v>
      </c>
      <c r="B19" s="28" t="s">
        <v>128</v>
      </c>
      <c r="C19" s="11">
        <f t="shared" si="0"/>
        <v>2465</v>
      </c>
      <c r="D19" s="51">
        <v>650</v>
      </c>
      <c r="E19" s="51">
        <v>633</v>
      </c>
      <c r="F19" s="51">
        <v>610</v>
      </c>
      <c r="G19" s="51">
        <v>572</v>
      </c>
    </row>
    <row r="20" spans="1:7" ht="15.75">
      <c r="A20" s="50">
        <v>14</v>
      </c>
      <c r="B20" s="28" t="s">
        <v>129</v>
      </c>
      <c r="C20" s="11">
        <f t="shared" si="0"/>
        <v>997</v>
      </c>
      <c r="D20" s="51">
        <v>215</v>
      </c>
      <c r="E20" s="51">
        <v>247</v>
      </c>
      <c r="F20" s="51">
        <v>237</v>
      </c>
      <c r="G20" s="51">
        <v>298</v>
      </c>
    </row>
    <row r="21" spans="1:7" ht="15.75">
      <c r="A21" s="50">
        <v>15</v>
      </c>
      <c r="B21" s="28" t="s">
        <v>130</v>
      </c>
      <c r="C21" s="11">
        <f t="shared" si="0"/>
        <v>2509</v>
      </c>
      <c r="D21" s="51">
        <v>541</v>
      </c>
      <c r="E21" s="51">
        <v>612</v>
      </c>
      <c r="F21" s="51">
        <v>632</v>
      </c>
      <c r="G21" s="51">
        <v>724</v>
      </c>
    </row>
    <row r="22" spans="1:7" ht="15.75">
      <c r="A22" s="50">
        <v>16</v>
      </c>
      <c r="B22" s="28" t="s">
        <v>131</v>
      </c>
      <c r="C22" s="11">
        <f t="shared" si="0"/>
        <v>1259</v>
      </c>
      <c r="D22" s="51">
        <v>308</v>
      </c>
      <c r="E22" s="51">
        <v>294</v>
      </c>
      <c r="F22" s="51">
        <v>272</v>
      </c>
      <c r="G22" s="51">
        <v>385</v>
      </c>
    </row>
    <row r="23" spans="1:7" ht="15.75">
      <c r="A23" s="50">
        <v>17</v>
      </c>
      <c r="B23" s="28" t="s">
        <v>132</v>
      </c>
      <c r="C23" s="11">
        <f t="shared" si="0"/>
        <v>4750</v>
      </c>
      <c r="D23" s="51">
        <v>1194</v>
      </c>
      <c r="E23" s="51">
        <v>1206</v>
      </c>
      <c r="F23" s="51">
        <v>1181</v>
      </c>
      <c r="G23" s="51">
        <v>1169</v>
      </c>
    </row>
    <row r="24" spans="1:7" ht="15.75">
      <c r="A24" s="50">
        <v>18</v>
      </c>
      <c r="B24" s="28" t="s">
        <v>133</v>
      </c>
      <c r="C24" s="11">
        <f t="shared" si="0"/>
        <v>1267</v>
      </c>
      <c r="D24" s="51">
        <v>271</v>
      </c>
      <c r="E24" s="51">
        <v>337</v>
      </c>
      <c r="F24" s="51">
        <v>310</v>
      </c>
      <c r="G24" s="51">
        <v>349</v>
      </c>
    </row>
    <row r="25" spans="1:7" ht="15.75">
      <c r="A25" s="50">
        <v>19</v>
      </c>
      <c r="B25" s="28" t="s">
        <v>134</v>
      </c>
      <c r="C25" s="11">
        <f t="shared" si="0"/>
        <v>1712</v>
      </c>
      <c r="D25" s="51">
        <v>409</v>
      </c>
      <c r="E25" s="51">
        <v>536</v>
      </c>
      <c r="F25" s="51">
        <v>375</v>
      </c>
      <c r="G25" s="51">
        <v>392</v>
      </c>
    </row>
    <row r="26" spans="1:7" ht="15.75">
      <c r="A26" s="50">
        <v>20</v>
      </c>
      <c r="B26" s="28" t="s">
        <v>135</v>
      </c>
      <c r="C26" s="11">
        <f t="shared" si="0"/>
        <v>4196</v>
      </c>
      <c r="D26" s="51">
        <v>1047</v>
      </c>
      <c r="E26" s="51">
        <v>1047</v>
      </c>
      <c r="F26" s="51">
        <v>1040</v>
      </c>
      <c r="G26" s="51">
        <v>1062</v>
      </c>
    </row>
    <row r="27" spans="1:7" ht="15.75">
      <c r="A27" s="50">
        <v>21</v>
      </c>
      <c r="B27" s="28" t="s">
        <v>136</v>
      </c>
      <c r="C27" s="11">
        <f t="shared" si="0"/>
        <v>1061</v>
      </c>
      <c r="D27" s="51">
        <v>256</v>
      </c>
      <c r="E27" s="51">
        <v>265</v>
      </c>
      <c r="F27" s="51">
        <v>250</v>
      </c>
      <c r="G27" s="51">
        <v>290</v>
      </c>
    </row>
    <row r="28" spans="1:7" ht="15.75">
      <c r="A28" s="50">
        <v>22</v>
      </c>
      <c r="B28" s="28" t="s">
        <v>137</v>
      </c>
      <c r="C28" s="11">
        <f t="shared" si="0"/>
        <v>2326</v>
      </c>
      <c r="D28" s="51">
        <v>552</v>
      </c>
      <c r="E28" s="51">
        <v>554</v>
      </c>
      <c r="F28" s="51">
        <v>572</v>
      </c>
      <c r="G28" s="51">
        <v>648</v>
      </c>
    </row>
    <row r="29" spans="1:7" ht="15.75">
      <c r="A29" s="50">
        <v>23</v>
      </c>
      <c r="B29" s="28" t="s">
        <v>138</v>
      </c>
      <c r="C29" s="11">
        <f t="shared" si="0"/>
        <v>1638</v>
      </c>
      <c r="D29" s="51">
        <v>374</v>
      </c>
      <c r="E29" s="51">
        <v>424</v>
      </c>
      <c r="F29" s="51">
        <v>422</v>
      </c>
      <c r="G29" s="51">
        <v>418</v>
      </c>
    </row>
    <row r="30" spans="1:7" ht="15.75">
      <c r="A30" s="50">
        <v>24</v>
      </c>
      <c r="B30" s="28" t="s">
        <v>139</v>
      </c>
      <c r="C30" s="11">
        <f t="shared" si="0"/>
        <v>1562</v>
      </c>
      <c r="D30" s="51">
        <v>419</v>
      </c>
      <c r="E30" s="51">
        <v>368</v>
      </c>
      <c r="F30" s="51">
        <v>373</v>
      </c>
      <c r="G30" s="51">
        <v>402</v>
      </c>
    </row>
    <row r="31" spans="1:7" ht="15.75">
      <c r="A31" s="50">
        <v>25</v>
      </c>
      <c r="B31" s="28" t="s">
        <v>140</v>
      </c>
      <c r="C31" s="11">
        <f t="shared" si="0"/>
        <v>3926</v>
      </c>
      <c r="D31" s="51">
        <v>956</v>
      </c>
      <c r="E31" s="51">
        <v>1043</v>
      </c>
      <c r="F31" s="51">
        <v>885</v>
      </c>
      <c r="G31" s="51">
        <v>1042</v>
      </c>
    </row>
    <row r="32" spans="1:7" ht="15.75">
      <c r="A32" s="50">
        <v>26</v>
      </c>
      <c r="B32" s="28" t="s">
        <v>141</v>
      </c>
      <c r="C32" s="11">
        <f t="shared" si="0"/>
        <v>2040</v>
      </c>
      <c r="D32" s="51">
        <v>464</v>
      </c>
      <c r="E32" s="51">
        <v>504</v>
      </c>
      <c r="F32" s="51">
        <v>536</v>
      </c>
      <c r="G32" s="51">
        <v>536</v>
      </c>
    </row>
    <row r="33" spans="1:7" ht="15.75">
      <c r="A33" s="50">
        <v>27</v>
      </c>
      <c r="B33" s="31" t="s">
        <v>143</v>
      </c>
      <c r="C33" s="11">
        <f t="shared" si="0"/>
        <v>10092</v>
      </c>
      <c r="D33" s="51">
        <v>2485</v>
      </c>
      <c r="E33" s="51">
        <v>3400</v>
      </c>
      <c r="F33" s="51">
        <v>1733</v>
      </c>
      <c r="G33" s="51">
        <v>2474</v>
      </c>
    </row>
    <row r="34" spans="1:7" ht="15.75">
      <c r="A34" s="50">
        <v>28</v>
      </c>
      <c r="B34" s="31" t="s">
        <v>144</v>
      </c>
      <c r="C34" s="11">
        <f t="shared" si="0"/>
        <v>1900</v>
      </c>
      <c r="D34" s="51">
        <v>501</v>
      </c>
      <c r="E34" s="51">
        <v>453</v>
      </c>
      <c r="F34" s="51">
        <v>434</v>
      </c>
      <c r="G34" s="51">
        <v>512</v>
      </c>
    </row>
    <row r="35" spans="1:7" ht="15.75">
      <c r="A35" s="50">
        <v>29</v>
      </c>
      <c r="B35" s="31" t="s">
        <v>145</v>
      </c>
      <c r="C35" s="11">
        <f t="shared" si="0"/>
        <v>6455</v>
      </c>
      <c r="D35" s="51">
        <v>1386</v>
      </c>
      <c r="E35" s="51">
        <v>1617</v>
      </c>
      <c r="F35" s="51">
        <v>1615</v>
      </c>
      <c r="G35" s="51">
        <v>1837</v>
      </c>
    </row>
    <row r="36" spans="1:7" ht="15.75">
      <c r="A36" s="50">
        <v>30</v>
      </c>
      <c r="B36" s="31" t="s">
        <v>146</v>
      </c>
      <c r="C36" s="11">
        <f t="shared" si="0"/>
        <v>31</v>
      </c>
      <c r="D36" s="51">
        <v>8</v>
      </c>
      <c r="E36" s="51">
        <v>8</v>
      </c>
      <c r="F36" s="51">
        <v>7</v>
      </c>
      <c r="G36" s="51">
        <v>8</v>
      </c>
    </row>
    <row r="37" spans="1:7" ht="15.75">
      <c r="A37" s="50">
        <v>31</v>
      </c>
      <c r="B37" s="31" t="s">
        <v>147</v>
      </c>
      <c r="C37" s="11">
        <f t="shared" si="0"/>
        <v>1459</v>
      </c>
      <c r="D37" s="51">
        <v>387</v>
      </c>
      <c r="E37" s="51">
        <v>410</v>
      </c>
      <c r="F37" s="51">
        <v>346</v>
      </c>
      <c r="G37" s="51">
        <v>316</v>
      </c>
    </row>
    <row r="38" spans="1:7" ht="15.75">
      <c r="A38" s="50">
        <v>32</v>
      </c>
      <c r="B38" s="31" t="s">
        <v>150</v>
      </c>
      <c r="C38" s="11">
        <f t="shared" si="0"/>
        <v>11883</v>
      </c>
      <c r="D38" s="51">
        <v>3079</v>
      </c>
      <c r="E38" s="51">
        <v>2997</v>
      </c>
      <c r="F38" s="51">
        <v>2795</v>
      </c>
      <c r="G38" s="51">
        <v>3012</v>
      </c>
    </row>
    <row r="39" spans="1:7" ht="15.75">
      <c r="A39" s="50">
        <v>33.1</v>
      </c>
      <c r="B39" s="31" t="s">
        <v>151</v>
      </c>
      <c r="C39" s="11">
        <f t="shared" si="0"/>
        <v>3704</v>
      </c>
      <c r="D39" s="51">
        <v>1466</v>
      </c>
      <c r="E39" s="51">
        <v>1148</v>
      </c>
      <c r="F39" s="51">
        <v>857</v>
      </c>
      <c r="G39" s="51">
        <v>233</v>
      </c>
    </row>
    <row r="40" spans="1:7" ht="15.75">
      <c r="A40" s="50">
        <v>33.200000000000003</v>
      </c>
      <c r="B40" s="31" t="s">
        <v>184</v>
      </c>
      <c r="C40" s="11">
        <f t="shared" si="0"/>
        <v>502</v>
      </c>
      <c r="D40" s="51">
        <v>0</v>
      </c>
      <c r="E40" s="51">
        <v>181</v>
      </c>
      <c r="F40" s="51">
        <v>161</v>
      </c>
      <c r="G40" s="51">
        <v>160</v>
      </c>
    </row>
    <row r="41" spans="1:7" ht="15.75">
      <c r="A41" s="50">
        <v>34</v>
      </c>
      <c r="B41" s="31" t="s">
        <v>152</v>
      </c>
      <c r="C41" s="11">
        <f t="shared" si="0"/>
        <v>2700</v>
      </c>
      <c r="D41" s="51">
        <v>639</v>
      </c>
      <c r="E41" s="51">
        <v>817</v>
      </c>
      <c r="F41" s="51">
        <v>644</v>
      </c>
      <c r="G41" s="51">
        <v>600</v>
      </c>
    </row>
    <row r="42" spans="1:7" ht="15.75">
      <c r="A42" s="50">
        <v>35</v>
      </c>
      <c r="B42" s="31" t="s">
        <v>153</v>
      </c>
      <c r="C42" s="11">
        <f t="shared" si="0"/>
        <v>734</v>
      </c>
      <c r="D42" s="51">
        <v>126</v>
      </c>
      <c r="E42" s="51">
        <v>170</v>
      </c>
      <c r="F42" s="51">
        <v>245</v>
      </c>
      <c r="G42" s="51">
        <v>193</v>
      </c>
    </row>
    <row r="43" spans="1:7" ht="15.75">
      <c r="A43" s="50">
        <v>36</v>
      </c>
      <c r="B43" s="31" t="s">
        <v>155</v>
      </c>
      <c r="C43" s="11">
        <f t="shared" si="0"/>
        <v>23352</v>
      </c>
      <c r="D43" s="51">
        <v>6771</v>
      </c>
      <c r="E43" s="51">
        <v>5883</v>
      </c>
      <c r="F43" s="51">
        <v>5296</v>
      </c>
      <c r="G43" s="51">
        <v>5402</v>
      </c>
    </row>
    <row r="44" spans="1:7" ht="15.75">
      <c r="A44" s="50">
        <v>37</v>
      </c>
      <c r="B44" s="31" t="s">
        <v>156</v>
      </c>
      <c r="C44" s="11">
        <f t="shared" si="0"/>
        <v>21900</v>
      </c>
      <c r="D44" s="51">
        <v>5535</v>
      </c>
      <c r="E44" s="51">
        <v>5479</v>
      </c>
      <c r="F44" s="51">
        <v>5462</v>
      </c>
      <c r="G44" s="51">
        <v>5424</v>
      </c>
    </row>
    <row r="45" spans="1:7" ht="15.75">
      <c r="A45" s="50">
        <v>38</v>
      </c>
      <c r="B45" s="31" t="s">
        <v>157</v>
      </c>
      <c r="C45" s="11">
        <f t="shared" si="0"/>
        <v>12610</v>
      </c>
      <c r="D45" s="51">
        <v>3044</v>
      </c>
      <c r="E45" s="51">
        <v>2964</v>
      </c>
      <c r="F45" s="51">
        <v>3046</v>
      </c>
      <c r="G45" s="51">
        <v>3556</v>
      </c>
    </row>
    <row r="46" spans="1:7" ht="15.75">
      <c r="A46" s="50">
        <v>39</v>
      </c>
      <c r="B46" s="31" t="s">
        <v>158</v>
      </c>
      <c r="C46" s="11">
        <f t="shared" si="0"/>
        <v>8393</v>
      </c>
      <c r="D46" s="51">
        <v>2037</v>
      </c>
      <c r="E46" s="51">
        <v>2033</v>
      </c>
      <c r="F46" s="51">
        <v>2055</v>
      </c>
      <c r="G46" s="51">
        <v>2268</v>
      </c>
    </row>
    <row r="47" spans="1:7" ht="15.75">
      <c r="A47" s="50">
        <v>40</v>
      </c>
      <c r="B47" s="31" t="s">
        <v>159</v>
      </c>
      <c r="C47" s="11">
        <f t="shared" si="0"/>
        <v>6588</v>
      </c>
      <c r="D47" s="51">
        <v>1572</v>
      </c>
      <c r="E47" s="51">
        <v>1693</v>
      </c>
      <c r="F47" s="51">
        <v>1656</v>
      </c>
      <c r="G47" s="51">
        <v>1667</v>
      </c>
    </row>
    <row r="48" spans="1:7" ht="31.5">
      <c r="A48" s="50">
        <v>41</v>
      </c>
      <c r="B48" s="31" t="s">
        <v>160</v>
      </c>
      <c r="C48" s="11">
        <f t="shared" si="0"/>
        <v>966</v>
      </c>
      <c r="D48" s="51">
        <v>205</v>
      </c>
      <c r="E48" s="51">
        <v>281</v>
      </c>
      <c r="F48" s="51">
        <v>241</v>
      </c>
      <c r="G48" s="51">
        <v>239</v>
      </c>
    </row>
    <row r="49" spans="1:7" ht="31.5">
      <c r="A49" s="50">
        <v>42</v>
      </c>
      <c r="B49" s="31" t="s">
        <v>161</v>
      </c>
      <c r="C49" s="11">
        <f t="shared" si="0"/>
        <v>607</v>
      </c>
      <c r="D49" s="51">
        <v>134</v>
      </c>
      <c r="E49" s="51">
        <v>155</v>
      </c>
      <c r="F49" s="51">
        <v>149</v>
      </c>
      <c r="G49" s="51">
        <v>169</v>
      </c>
    </row>
    <row r="50" spans="1:7" ht="15.75">
      <c r="A50" s="50">
        <v>43</v>
      </c>
      <c r="B50" s="31" t="s">
        <v>162</v>
      </c>
      <c r="C50" s="11">
        <f t="shared" si="0"/>
        <v>4760</v>
      </c>
      <c r="D50" s="51">
        <v>1121</v>
      </c>
      <c r="E50" s="51">
        <v>1142</v>
      </c>
      <c r="F50" s="51">
        <v>941</v>
      </c>
      <c r="G50" s="51">
        <v>1556</v>
      </c>
    </row>
    <row r="51" spans="1:7" ht="15.75">
      <c r="A51" s="50">
        <v>44</v>
      </c>
      <c r="B51" s="31" t="s">
        <v>163</v>
      </c>
      <c r="C51" s="11">
        <f t="shared" si="0"/>
        <v>4663</v>
      </c>
      <c r="D51" s="51">
        <v>1274</v>
      </c>
      <c r="E51" s="51">
        <v>1227</v>
      </c>
      <c r="F51" s="51">
        <v>1093</v>
      </c>
      <c r="G51" s="51">
        <v>1069</v>
      </c>
    </row>
    <row r="52" spans="1:7" ht="15.75">
      <c r="A52" s="50">
        <v>45</v>
      </c>
      <c r="B52" s="31" t="s">
        <v>164</v>
      </c>
      <c r="C52" s="11">
        <f t="shared" si="0"/>
        <v>1135</v>
      </c>
      <c r="D52" s="51">
        <v>278</v>
      </c>
      <c r="E52" s="51">
        <v>295</v>
      </c>
      <c r="F52" s="51">
        <v>279</v>
      </c>
      <c r="G52" s="51">
        <v>283</v>
      </c>
    </row>
    <row r="53" spans="1:7" ht="15.75">
      <c r="A53" s="50">
        <v>46</v>
      </c>
      <c r="B53" s="31" t="s">
        <v>167</v>
      </c>
      <c r="C53" s="11">
        <f t="shared" si="0"/>
        <v>100</v>
      </c>
      <c r="D53" s="51">
        <v>20</v>
      </c>
      <c r="E53" s="51">
        <v>45</v>
      </c>
      <c r="F53" s="51">
        <v>20</v>
      </c>
      <c r="G53" s="51">
        <v>15</v>
      </c>
    </row>
    <row r="54" spans="1:7" ht="15.75">
      <c r="A54" s="50">
        <v>47</v>
      </c>
      <c r="B54" s="31" t="s">
        <v>168</v>
      </c>
      <c r="C54" s="11">
        <f t="shared" si="0"/>
        <v>600</v>
      </c>
      <c r="D54" s="51">
        <v>270</v>
      </c>
      <c r="E54" s="51">
        <v>150</v>
      </c>
      <c r="F54" s="51">
        <v>75</v>
      </c>
      <c r="G54" s="51">
        <v>105</v>
      </c>
    </row>
    <row r="55" spans="1:7" ht="15.75">
      <c r="A55" s="50"/>
      <c r="B55" s="52" t="s">
        <v>185</v>
      </c>
      <c r="C55" s="53">
        <f>SUM(C7:C54)</f>
        <v>187493</v>
      </c>
      <c r="D55" s="53">
        <f t="shared" ref="D55:G55" si="1">SUM(D7:D54)</f>
        <v>47086</v>
      </c>
      <c r="E55" s="53">
        <f t="shared" si="1"/>
        <v>48547</v>
      </c>
      <c r="F55" s="53">
        <f t="shared" si="1"/>
        <v>44496</v>
      </c>
      <c r="G55" s="53">
        <f t="shared" si="1"/>
        <v>47364</v>
      </c>
    </row>
  </sheetData>
  <mergeCells count="9">
    <mergeCell ref="A1:G2"/>
    <mergeCell ref="A3:A5"/>
    <mergeCell ref="B3:B5"/>
    <mergeCell ref="C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80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9" si="0">SUM(C9:F9)</f>
        <v>1145</v>
      </c>
      <c r="C9" s="11">
        <v>246</v>
      </c>
      <c r="D9" s="11">
        <v>302</v>
      </c>
      <c r="E9" s="11">
        <v>299</v>
      </c>
      <c r="F9" s="11">
        <v>298</v>
      </c>
    </row>
    <row r="10" spans="1:6" ht="15.75">
      <c r="A10" s="18" t="s">
        <v>9</v>
      </c>
      <c r="B10" s="11">
        <f t="shared" si="0"/>
        <v>4</v>
      </c>
      <c r="C10" s="11"/>
      <c r="D10" s="11"/>
      <c r="E10" s="11">
        <v>1</v>
      </c>
      <c r="F10" s="11">
        <v>3</v>
      </c>
    </row>
    <row r="11" spans="1:6" ht="15.75">
      <c r="A11" s="18" t="s">
        <v>19</v>
      </c>
      <c r="B11" s="11">
        <f t="shared" si="0"/>
        <v>496</v>
      </c>
      <c r="C11" s="11">
        <v>243</v>
      </c>
      <c r="D11" s="11">
        <v>77</v>
      </c>
      <c r="E11" s="11">
        <v>79</v>
      </c>
      <c r="F11" s="11">
        <v>97</v>
      </c>
    </row>
    <row r="12" spans="1:6" ht="15.75">
      <c r="A12" s="18" t="s">
        <v>20</v>
      </c>
      <c r="B12" s="11">
        <f t="shared" si="0"/>
        <v>204</v>
      </c>
      <c r="C12" s="11">
        <v>126</v>
      </c>
      <c r="D12" s="11">
        <v>52</v>
      </c>
      <c r="E12" s="11">
        <v>20</v>
      </c>
      <c r="F12" s="11">
        <v>6</v>
      </c>
    </row>
    <row r="13" spans="1:6" ht="15.75">
      <c r="A13" s="18" t="s">
        <v>23</v>
      </c>
      <c r="B13" s="11">
        <f t="shared" si="0"/>
        <v>769</v>
      </c>
      <c r="C13" s="11">
        <v>166</v>
      </c>
      <c r="D13" s="11">
        <v>205</v>
      </c>
      <c r="E13" s="11">
        <v>204</v>
      </c>
      <c r="F13" s="11">
        <v>194</v>
      </c>
    </row>
    <row r="14" spans="1:6" ht="15.75">
      <c r="A14" s="18" t="s">
        <v>28</v>
      </c>
      <c r="B14" s="11">
        <f t="shared" si="0"/>
        <v>7</v>
      </c>
      <c r="C14" s="11">
        <v>5</v>
      </c>
      <c r="D14" s="11">
        <v>1</v>
      </c>
      <c r="E14" s="11">
        <v>1</v>
      </c>
      <c r="F14" s="11"/>
    </row>
    <row r="15" spans="1:6" ht="15.75">
      <c r="A15" s="18" t="s">
        <v>29</v>
      </c>
      <c r="B15" s="11">
        <f t="shared" si="0"/>
        <v>467</v>
      </c>
      <c r="C15" s="11">
        <v>93</v>
      </c>
      <c r="D15" s="11">
        <v>126</v>
      </c>
      <c r="E15" s="11">
        <v>126</v>
      </c>
      <c r="F15" s="11">
        <v>122</v>
      </c>
    </row>
    <row r="16" spans="1:6" ht="15.75">
      <c r="A16" s="18" t="s">
        <v>30</v>
      </c>
      <c r="B16" s="11">
        <f t="shared" si="0"/>
        <v>913</v>
      </c>
      <c r="C16" s="11">
        <v>202</v>
      </c>
      <c r="D16" s="11">
        <v>253</v>
      </c>
      <c r="E16" s="11">
        <v>235</v>
      </c>
      <c r="F16" s="11">
        <v>223</v>
      </c>
    </row>
    <row r="17" spans="1:6" ht="15.75">
      <c r="A17" s="18" t="s">
        <v>35</v>
      </c>
      <c r="B17" s="11">
        <f t="shared" si="0"/>
        <v>1971</v>
      </c>
      <c r="C17" s="11">
        <v>322</v>
      </c>
      <c r="D17" s="11">
        <v>542</v>
      </c>
      <c r="E17" s="11">
        <v>543</v>
      </c>
      <c r="F17" s="11">
        <v>564</v>
      </c>
    </row>
    <row r="18" spans="1:6" ht="15.75">
      <c r="A18" s="18" t="s">
        <v>38</v>
      </c>
      <c r="B18" s="11">
        <f t="shared" si="0"/>
        <v>626</v>
      </c>
      <c r="C18" s="11">
        <v>128</v>
      </c>
      <c r="D18" s="11">
        <v>168</v>
      </c>
      <c r="E18" s="11">
        <v>170</v>
      </c>
      <c r="F18" s="11">
        <v>160</v>
      </c>
    </row>
    <row r="19" spans="1:6" ht="15.75">
      <c r="A19" s="18" t="s">
        <v>40</v>
      </c>
      <c r="B19" s="11">
        <f t="shared" si="0"/>
        <v>1340</v>
      </c>
      <c r="C19" s="11">
        <v>290</v>
      </c>
      <c r="D19" s="11">
        <v>341</v>
      </c>
      <c r="E19" s="11">
        <v>349</v>
      </c>
      <c r="F19" s="11">
        <v>360</v>
      </c>
    </row>
    <row r="20" spans="1:6" ht="15.75">
      <c r="A20" s="19" t="s">
        <v>45</v>
      </c>
      <c r="B20" s="15">
        <f>SUM(B$9:B19)</f>
        <v>7942</v>
      </c>
      <c r="C20" s="15">
        <f>SUM(C$9:C19)</f>
        <v>1821</v>
      </c>
      <c r="D20" s="15">
        <f>SUM(D$9:D19)</f>
        <v>2067</v>
      </c>
      <c r="E20" s="15">
        <f>SUM(E$9:E19)</f>
        <v>2027</v>
      </c>
      <c r="F20" s="15">
        <f>SUM(F$9:F19)</f>
        <v>2027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79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241</v>
      </c>
      <c r="C9" s="11">
        <v>52</v>
      </c>
      <c r="D9" s="11">
        <v>64</v>
      </c>
      <c r="E9" s="11">
        <v>65</v>
      </c>
      <c r="F9" s="11">
        <v>60</v>
      </c>
    </row>
    <row r="10" spans="1:6" ht="15.75">
      <c r="A10" s="18" t="s">
        <v>19</v>
      </c>
      <c r="B10" s="11">
        <f t="shared" si="0"/>
        <v>268</v>
      </c>
      <c r="C10" s="11">
        <v>69</v>
      </c>
      <c r="D10" s="11">
        <v>62</v>
      </c>
      <c r="E10" s="11">
        <v>65</v>
      </c>
      <c r="F10" s="11">
        <v>72</v>
      </c>
    </row>
    <row r="11" spans="1:6" ht="15.75">
      <c r="A11" s="18" t="s">
        <v>23</v>
      </c>
      <c r="B11" s="11">
        <f t="shared" si="0"/>
        <v>145</v>
      </c>
      <c r="C11" s="11">
        <v>34</v>
      </c>
      <c r="D11" s="11">
        <v>36</v>
      </c>
      <c r="E11" s="11">
        <v>27</v>
      </c>
      <c r="F11" s="11">
        <v>48</v>
      </c>
    </row>
    <row r="12" spans="1:6" ht="15.75">
      <c r="A12" s="18" t="s">
        <v>30</v>
      </c>
      <c r="B12" s="11">
        <f t="shared" si="0"/>
        <v>239</v>
      </c>
      <c r="C12" s="11">
        <v>70</v>
      </c>
      <c r="D12" s="11">
        <v>50</v>
      </c>
      <c r="E12" s="11">
        <v>55</v>
      </c>
      <c r="F12" s="11">
        <v>64</v>
      </c>
    </row>
    <row r="13" spans="1:6" ht="15.75">
      <c r="A13" s="18" t="s">
        <v>35</v>
      </c>
      <c r="B13" s="11">
        <f t="shared" si="0"/>
        <v>553</v>
      </c>
      <c r="C13" s="11">
        <v>138</v>
      </c>
      <c r="D13" s="11">
        <v>133</v>
      </c>
      <c r="E13" s="11">
        <v>134</v>
      </c>
      <c r="F13" s="11">
        <v>148</v>
      </c>
    </row>
    <row r="14" spans="1:6" ht="15.75">
      <c r="A14" s="18" t="s">
        <v>40</v>
      </c>
      <c r="B14" s="11">
        <f t="shared" si="0"/>
        <v>604</v>
      </c>
      <c r="C14" s="11">
        <v>152</v>
      </c>
      <c r="D14" s="11">
        <v>140</v>
      </c>
      <c r="E14" s="11">
        <v>155</v>
      </c>
      <c r="F14" s="11">
        <v>157</v>
      </c>
    </row>
    <row r="15" spans="1:6" ht="15.75">
      <c r="A15" s="19" t="s">
        <v>45</v>
      </c>
      <c r="B15" s="15">
        <f>SUM(B$9:B14)</f>
        <v>2050</v>
      </c>
      <c r="C15" s="15">
        <f>SUM(C$9:C14)</f>
        <v>515</v>
      </c>
      <c r="D15" s="15">
        <f>SUM(D$9:D14)</f>
        <v>485</v>
      </c>
      <c r="E15" s="15">
        <f>SUM(E$9:E14)</f>
        <v>501</v>
      </c>
      <c r="F15" s="15">
        <f>SUM(F$9:F14)</f>
        <v>549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78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160</v>
      </c>
      <c r="C9" s="11">
        <v>39</v>
      </c>
      <c r="D9" s="11">
        <v>40</v>
      </c>
      <c r="E9" s="11">
        <v>38</v>
      </c>
      <c r="F9" s="11">
        <v>43</v>
      </c>
    </row>
    <row r="10" spans="1:6" ht="15.75">
      <c r="A10" s="18" t="s">
        <v>23</v>
      </c>
      <c r="B10" s="11">
        <f>SUM(C10:F10)</f>
        <v>97</v>
      </c>
      <c r="C10" s="11">
        <v>26</v>
      </c>
      <c r="D10" s="11">
        <v>24</v>
      </c>
      <c r="E10" s="11">
        <v>20</v>
      </c>
      <c r="F10" s="11">
        <v>27</v>
      </c>
    </row>
    <row r="11" spans="1:6" ht="15.75">
      <c r="A11" s="18" t="s">
        <v>30</v>
      </c>
      <c r="B11" s="11">
        <f>SUM(C11:F11)</f>
        <v>60</v>
      </c>
      <c r="C11" s="11">
        <v>17</v>
      </c>
      <c r="D11" s="11">
        <v>13</v>
      </c>
      <c r="E11" s="11">
        <v>15</v>
      </c>
      <c r="F11" s="11">
        <v>15</v>
      </c>
    </row>
    <row r="12" spans="1:6" ht="15.75">
      <c r="A12" s="18" t="s">
        <v>35</v>
      </c>
      <c r="B12" s="11">
        <f>SUM(C12:F12)</f>
        <v>605</v>
      </c>
      <c r="C12" s="11">
        <v>188</v>
      </c>
      <c r="D12" s="11">
        <v>139</v>
      </c>
      <c r="E12" s="11">
        <v>137</v>
      </c>
      <c r="F12" s="11">
        <v>141</v>
      </c>
    </row>
    <row r="13" spans="1:6" ht="15.75">
      <c r="A13" s="18" t="s">
        <v>40</v>
      </c>
      <c r="B13" s="11">
        <f>SUM(C13:F13)</f>
        <v>388</v>
      </c>
      <c r="C13" s="11">
        <v>60</v>
      </c>
      <c r="D13" s="11">
        <v>110</v>
      </c>
      <c r="E13" s="11">
        <v>105</v>
      </c>
      <c r="F13" s="11">
        <v>113</v>
      </c>
    </row>
    <row r="14" spans="1:6" ht="15.75">
      <c r="A14" s="19" t="s">
        <v>45</v>
      </c>
      <c r="B14" s="15">
        <f>SUM(B$9:B13)</f>
        <v>1310</v>
      </c>
      <c r="C14" s="15">
        <f>SUM(C$9:C13)</f>
        <v>330</v>
      </c>
      <c r="D14" s="15">
        <f>SUM(D$9:D13)</f>
        <v>326</v>
      </c>
      <c r="E14" s="15">
        <f>SUM(E$9:E13)</f>
        <v>315</v>
      </c>
      <c r="F14" s="15">
        <f>SUM(F$9:F13)</f>
        <v>339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77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35</v>
      </c>
      <c r="B9" s="11">
        <f>SUM(C9:F9)</f>
        <v>1600</v>
      </c>
      <c r="C9" s="11">
        <v>273</v>
      </c>
      <c r="D9" s="11">
        <v>489</v>
      </c>
      <c r="E9" s="11">
        <v>406</v>
      </c>
      <c r="F9" s="11">
        <v>432</v>
      </c>
    </row>
    <row r="10" spans="1:6" ht="15.75">
      <c r="A10" s="19" t="s">
        <v>45</v>
      </c>
      <c r="B10" s="15">
        <f>SUM(B$9)</f>
        <v>1600</v>
      </c>
      <c r="C10" s="15">
        <f>SUM(C$9)</f>
        <v>273</v>
      </c>
      <c r="D10" s="15">
        <f>SUM(D$9)</f>
        <v>489</v>
      </c>
      <c r="E10" s="15">
        <f>SUM(E$9)</f>
        <v>406</v>
      </c>
      <c r="F10" s="15">
        <f>SUM(F$9)</f>
        <v>432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76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499</v>
      </c>
      <c r="C9" s="11">
        <v>123</v>
      </c>
      <c r="D9" s="11">
        <v>124</v>
      </c>
      <c r="E9" s="11">
        <v>125</v>
      </c>
      <c r="F9" s="11">
        <v>127</v>
      </c>
    </row>
    <row r="10" spans="1:6" ht="15.75">
      <c r="A10" s="18" t="s">
        <v>19</v>
      </c>
      <c r="B10" s="11">
        <f t="shared" si="0"/>
        <v>300</v>
      </c>
      <c r="C10" s="11">
        <v>75</v>
      </c>
      <c r="D10" s="11">
        <v>74</v>
      </c>
      <c r="E10" s="11">
        <v>77</v>
      </c>
      <c r="F10" s="11">
        <v>74</v>
      </c>
    </row>
    <row r="11" spans="1:6" ht="15.75">
      <c r="A11" s="18" t="s">
        <v>23</v>
      </c>
      <c r="B11" s="11">
        <f t="shared" si="0"/>
        <v>411</v>
      </c>
      <c r="C11" s="11">
        <v>98</v>
      </c>
      <c r="D11" s="11">
        <v>105</v>
      </c>
      <c r="E11" s="11">
        <v>108</v>
      </c>
      <c r="F11" s="11">
        <v>100</v>
      </c>
    </row>
    <row r="12" spans="1:6" ht="15.75">
      <c r="A12" s="18" t="s">
        <v>30</v>
      </c>
      <c r="B12" s="11">
        <f t="shared" si="0"/>
        <v>201</v>
      </c>
      <c r="C12" s="11">
        <v>49</v>
      </c>
      <c r="D12" s="11">
        <v>51</v>
      </c>
      <c r="E12" s="11">
        <v>51</v>
      </c>
      <c r="F12" s="11">
        <v>50</v>
      </c>
    </row>
    <row r="13" spans="1:6" ht="15.75">
      <c r="A13" s="18" t="s">
        <v>35</v>
      </c>
      <c r="B13" s="11">
        <f t="shared" si="0"/>
        <v>573</v>
      </c>
      <c r="C13" s="11">
        <v>137</v>
      </c>
      <c r="D13" s="11">
        <v>145</v>
      </c>
      <c r="E13" s="11">
        <v>146</v>
      </c>
      <c r="F13" s="11">
        <v>145</v>
      </c>
    </row>
    <row r="14" spans="1:6" ht="15.75">
      <c r="A14" s="18" t="s">
        <v>40</v>
      </c>
      <c r="B14" s="11">
        <f t="shared" si="0"/>
        <v>742</v>
      </c>
      <c r="C14" s="11">
        <v>180</v>
      </c>
      <c r="D14" s="11">
        <v>184</v>
      </c>
      <c r="E14" s="11">
        <v>195</v>
      </c>
      <c r="F14" s="11">
        <v>183</v>
      </c>
    </row>
    <row r="15" spans="1:6" ht="15.75">
      <c r="A15" s="19" t="s">
        <v>45</v>
      </c>
      <c r="B15" s="15">
        <f>SUM(B$9:B14)</f>
        <v>2726</v>
      </c>
      <c r="C15" s="15">
        <f>SUM(C$9:C14)</f>
        <v>662</v>
      </c>
      <c r="D15" s="15">
        <f>SUM(D$9:D14)</f>
        <v>683</v>
      </c>
      <c r="E15" s="15">
        <f>SUM(E$9:E14)</f>
        <v>702</v>
      </c>
      <c r="F15" s="15">
        <f>SUM(F$9:F14)</f>
        <v>679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75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146</v>
      </c>
      <c r="C9" s="11">
        <v>34</v>
      </c>
      <c r="D9" s="11">
        <v>44</v>
      </c>
      <c r="E9" s="11">
        <v>39</v>
      </c>
      <c r="F9" s="11">
        <v>29</v>
      </c>
    </row>
    <row r="10" spans="1:6" ht="15.75">
      <c r="A10" s="18" t="s">
        <v>19</v>
      </c>
      <c r="B10" s="11">
        <f t="shared" si="0"/>
        <v>289</v>
      </c>
      <c r="C10" s="11">
        <v>63</v>
      </c>
      <c r="D10" s="11">
        <v>52</v>
      </c>
      <c r="E10" s="11">
        <v>85</v>
      </c>
      <c r="F10" s="11">
        <v>89</v>
      </c>
    </row>
    <row r="11" spans="1:6" ht="15.75">
      <c r="A11" s="18" t="s">
        <v>23</v>
      </c>
      <c r="B11" s="11">
        <f t="shared" si="0"/>
        <v>620</v>
      </c>
      <c r="C11" s="11">
        <v>140</v>
      </c>
      <c r="D11" s="11">
        <v>208</v>
      </c>
      <c r="E11" s="11">
        <v>73</v>
      </c>
      <c r="F11" s="11">
        <v>199</v>
      </c>
    </row>
    <row r="12" spans="1:6" ht="15.75">
      <c r="A12" s="18" t="s">
        <v>30</v>
      </c>
      <c r="B12" s="11">
        <f t="shared" si="0"/>
        <v>304</v>
      </c>
      <c r="C12" s="11">
        <v>75</v>
      </c>
      <c r="D12" s="11">
        <v>91</v>
      </c>
      <c r="E12" s="11">
        <v>80</v>
      </c>
      <c r="F12" s="11">
        <v>58</v>
      </c>
    </row>
    <row r="13" spans="1:6" ht="15.75">
      <c r="A13" s="18" t="s">
        <v>35</v>
      </c>
      <c r="B13" s="11">
        <f t="shared" si="0"/>
        <v>1438</v>
      </c>
      <c r="C13" s="11">
        <v>351</v>
      </c>
      <c r="D13" s="11">
        <v>359</v>
      </c>
      <c r="E13" s="11">
        <v>334</v>
      </c>
      <c r="F13" s="11">
        <v>394</v>
      </c>
    </row>
    <row r="14" spans="1:6" ht="15.75">
      <c r="A14" s="18" t="s">
        <v>38</v>
      </c>
      <c r="B14" s="11">
        <f t="shared" si="0"/>
        <v>253</v>
      </c>
      <c r="C14" s="11">
        <v>70</v>
      </c>
      <c r="D14" s="11">
        <v>51</v>
      </c>
      <c r="E14" s="11">
        <v>70</v>
      </c>
      <c r="F14" s="11">
        <v>62</v>
      </c>
    </row>
    <row r="15" spans="1:6" ht="15.75">
      <c r="A15" s="18" t="s">
        <v>40</v>
      </c>
      <c r="B15" s="11">
        <f t="shared" si="0"/>
        <v>693</v>
      </c>
      <c r="C15" s="11">
        <v>194</v>
      </c>
      <c r="D15" s="11">
        <v>188</v>
      </c>
      <c r="E15" s="11">
        <v>149</v>
      </c>
      <c r="F15" s="11">
        <v>162</v>
      </c>
    </row>
    <row r="16" spans="1:6" ht="15.75">
      <c r="A16" s="19" t="s">
        <v>45</v>
      </c>
      <c r="B16" s="15">
        <f>SUM(B$9:B15)</f>
        <v>3743</v>
      </c>
      <c r="C16" s="15">
        <f>SUM(C$9:C15)</f>
        <v>927</v>
      </c>
      <c r="D16" s="15">
        <f>SUM(D$9:D15)</f>
        <v>993</v>
      </c>
      <c r="E16" s="15">
        <f>SUM(E$9:E15)</f>
        <v>830</v>
      </c>
      <c r="F16" s="15">
        <f>SUM(F$9:F15)</f>
        <v>993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74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235</v>
      </c>
      <c r="C9" s="11">
        <v>56</v>
      </c>
      <c r="D9" s="11">
        <v>53</v>
      </c>
      <c r="E9" s="11">
        <v>58</v>
      </c>
      <c r="F9" s="11">
        <v>68</v>
      </c>
    </row>
    <row r="10" spans="1:6" ht="15.75">
      <c r="A10" s="18" t="s">
        <v>30</v>
      </c>
      <c r="B10" s="11">
        <f>SUM(C10:F10)</f>
        <v>159</v>
      </c>
      <c r="C10" s="11">
        <v>42</v>
      </c>
      <c r="D10" s="11">
        <v>37</v>
      </c>
      <c r="E10" s="11">
        <v>35</v>
      </c>
      <c r="F10" s="11">
        <v>45</v>
      </c>
    </row>
    <row r="11" spans="1:6" ht="15.75">
      <c r="A11" s="18" t="s">
        <v>35</v>
      </c>
      <c r="B11" s="11">
        <f>SUM(C11:F11)</f>
        <v>416</v>
      </c>
      <c r="C11" s="11">
        <v>106</v>
      </c>
      <c r="D11" s="11">
        <v>100</v>
      </c>
      <c r="E11" s="11">
        <v>99</v>
      </c>
      <c r="F11" s="11">
        <v>111</v>
      </c>
    </row>
    <row r="12" spans="1:6" ht="15.75">
      <c r="A12" s="18" t="s">
        <v>38</v>
      </c>
      <c r="B12" s="11">
        <f>SUM(C12:F12)</f>
        <v>121</v>
      </c>
      <c r="C12" s="11">
        <v>29</v>
      </c>
      <c r="D12" s="11">
        <v>29</v>
      </c>
      <c r="E12" s="11">
        <v>31</v>
      </c>
      <c r="F12" s="11">
        <v>32</v>
      </c>
    </row>
    <row r="13" spans="1:6" ht="15.75">
      <c r="A13" s="18" t="s">
        <v>40</v>
      </c>
      <c r="B13" s="11">
        <f>SUM(C13:F13)</f>
        <v>416</v>
      </c>
      <c r="C13" s="11">
        <v>107</v>
      </c>
      <c r="D13" s="11">
        <v>99</v>
      </c>
      <c r="E13" s="11">
        <v>99</v>
      </c>
      <c r="F13" s="11">
        <v>111</v>
      </c>
    </row>
    <row r="14" spans="1:6" ht="15.75">
      <c r="A14" s="19" t="s">
        <v>45</v>
      </c>
      <c r="B14" s="15">
        <f>SUM(B$9:B13)</f>
        <v>1347</v>
      </c>
      <c r="C14" s="15">
        <f>SUM(C$9:C13)</f>
        <v>340</v>
      </c>
      <c r="D14" s="15">
        <f>SUM(D$9:D13)</f>
        <v>318</v>
      </c>
      <c r="E14" s="15">
        <f>SUM(E$9:E13)</f>
        <v>322</v>
      </c>
      <c r="F14" s="15">
        <f>SUM(F$9:F13)</f>
        <v>367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73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220</v>
      </c>
      <c r="C9" s="11">
        <v>40</v>
      </c>
      <c r="D9" s="11">
        <v>60</v>
      </c>
      <c r="E9" s="11">
        <v>60</v>
      </c>
      <c r="F9" s="11">
        <v>60</v>
      </c>
    </row>
    <row r="10" spans="1:6" ht="15.75">
      <c r="A10" s="18" t="s">
        <v>30</v>
      </c>
      <c r="B10" s="11">
        <f>SUM(C10:F10)</f>
        <v>95</v>
      </c>
      <c r="C10" s="11">
        <v>26</v>
      </c>
      <c r="D10" s="11">
        <v>22</v>
      </c>
      <c r="E10" s="11">
        <v>21</v>
      </c>
      <c r="F10" s="11">
        <v>26</v>
      </c>
    </row>
    <row r="11" spans="1:6" ht="15.75">
      <c r="A11" s="18" t="s">
        <v>35</v>
      </c>
      <c r="B11" s="11">
        <f>SUM(C11:F11)</f>
        <v>835</v>
      </c>
      <c r="C11" s="11">
        <v>175</v>
      </c>
      <c r="D11" s="11">
        <v>219</v>
      </c>
      <c r="E11" s="11">
        <v>219</v>
      </c>
      <c r="F11" s="11">
        <v>222</v>
      </c>
    </row>
    <row r="12" spans="1:6" ht="15.75">
      <c r="A12" s="18" t="s">
        <v>40</v>
      </c>
      <c r="B12" s="11">
        <f>SUM(C12:F12)</f>
        <v>450</v>
      </c>
      <c r="C12" s="11">
        <v>100</v>
      </c>
      <c r="D12" s="11">
        <v>115</v>
      </c>
      <c r="E12" s="11">
        <v>116</v>
      </c>
      <c r="F12" s="11">
        <v>119</v>
      </c>
    </row>
    <row r="13" spans="1:6" ht="15.75">
      <c r="A13" s="19" t="s">
        <v>45</v>
      </c>
      <c r="B13" s="15">
        <f>SUM(B$9:B12)</f>
        <v>1600</v>
      </c>
      <c r="C13" s="15">
        <f>SUM(C$9:C12)</f>
        <v>341</v>
      </c>
      <c r="D13" s="15">
        <f>SUM(D$9:D12)</f>
        <v>416</v>
      </c>
      <c r="E13" s="15">
        <f>SUM(E$9:E12)</f>
        <v>416</v>
      </c>
      <c r="F13" s="15">
        <f>SUM(F$9:F12)</f>
        <v>427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72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410</v>
      </c>
      <c r="C9" s="11">
        <v>107</v>
      </c>
      <c r="D9" s="11">
        <v>102</v>
      </c>
      <c r="E9" s="11">
        <v>99</v>
      </c>
      <c r="F9" s="11">
        <v>102</v>
      </c>
    </row>
    <row r="10" spans="1:6" ht="15.75">
      <c r="A10" s="18" t="s">
        <v>19</v>
      </c>
      <c r="B10" s="11">
        <f t="shared" si="0"/>
        <v>249</v>
      </c>
      <c r="C10" s="11">
        <v>66</v>
      </c>
      <c r="D10" s="11">
        <v>62</v>
      </c>
      <c r="E10" s="11">
        <v>60</v>
      </c>
      <c r="F10" s="11">
        <v>61</v>
      </c>
    </row>
    <row r="11" spans="1:6" ht="15.75">
      <c r="A11" s="18" t="s">
        <v>23</v>
      </c>
      <c r="B11" s="11">
        <f t="shared" si="0"/>
        <v>239</v>
      </c>
      <c r="C11" s="11">
        <v>60</v>
      </c>
      <c r="D11" s="11">
        <v>66</v>
      </c>
      <c r="E11" s="11">
        <v>59</v>
      </c>
      <c r="F11" s="11">
        <v>54</v>
      </c>
    </row>
    <row r="12" spans="1:6" ht="15.75">
      <c r="A12" s="18" t="s">
        <v>30</v>
      </c>
      <c r="B12" s="11">
        <f t="shared" si="0"/>
        <v>210</v>
      </c>
      <c r="C12" s="11">
        <v>52</v>
      </c>
      <c r="D12" s="11">
        <v>54</v>
      </c>
      <c r="E12" s="11">
        <v>51</v>
      </c>
      <c r="F12" s="11">
        <v>53</v>
      </c>
    </row>
    <row r="13" spans="1:6" ht="15.75">
      <c r="A13" s="18" t="s">
        <v>35</v>
      </c>
      <c r="B13" s="11">
        <f t="shared" si="0"/>
        <v>660</v>
      </c>
      <c r="C13" s="11">
        <v>183</v>
      </c>
      <c r="D13" s="11">
        <v>170</v>
      </c>
      <c r="E13" s="11">
        <v>167</v>
      </c>
      <c r="F13" s="11">
        <v>140</v>
      </c>
    </row>
    <row r="14" spans="1:6" ht="15.75">
      <c r="A14" s="18" t="s">
        <v>38</v>
      </c>
      <c r="B14" s="11">
        <f t="shared" si="0"/>
        <v>152</v>
      </c>
      <c r="C14" s="11">
        <v>42</v>
      </c>
      <c r="D14" s="11">
        <v>38</v>
      </c>
      <c r="E14" s="11">
        <v>38</v>
      </c>
      <c r="F14" s="11">
        <v>34</v>
      </c>
    </row>
    <row r="15" spans="1:6" ht="15.75">
      <c r="A15" s="18" t="s">
        <v>40</v>
      </c>
      <c r="B15" s="11">
        <f t="shared" si="0"/>
        <v>545</v>
      </c>
      <c r="C15" s="11">
        <v>140</v>
      </c>
      <c r="D15" s="11">
        <v>141</v>
      </c>
      <c r="E15" s="11">
        <v>136</v>
      </c>
      <c r="F15" s="11">
        <v>128</v>
      </c>
    </row>
    <row r="16" spans="1:6" ht="15.75">
      <c r="A16" s="19" t="s">
        <v>45</v>
      </c>
      <c r="B16" s="15">
        <f>SUM(B$9:B15)</f>
        <v>2465</v>
      </c>
      <c r="C16" s="15">
        <f>SUM(C$9:C15)</f>
        <v>650</v>
      </c>
      <c r="D16" s="15">
        <f>SUM(D$9:D15)</f>
        <v>633</v>
      </c>
      <c r="E16" s="15">
        <f>SUM(E$9:E15)</f>
        <v>610</v>
      </c>
      <c r="F16" s="15">
        <f>SUM(F$9:F15)</f>
        <v>572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71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127</v>
      </c>
      <c r="C9" s="11">
        <v>20</v>
      </c>
      <c r="D9" s="11">
        <v>34</v>
      </c>
      <c r="E9" s="11">
        <v>34</v>
      </c>
      <c r="F9" s="11">
        <v>39</v>
      </c>
    </row>
    <row r="10" spans="1:6" ht="15.75">
      <c r="A10" s="18" t="s">
        <v>23</v>
      </c>
      <c r="B10" s="11">
        <f>SUM(C10:F10)</f>
        <v>186</v>
      </c>
      <c r="C10" s="11">
        <v>44</v>
      </c>
      <c r="D10" s="11">
        <v>50</v>
      </c>
      <c r="E10" s="11">
        <v>39</v>
      </c>
      <c r="F10" s="11">
        <v>53</v>
      </c>
    </row>
    <row r="11" spans="1:6" ht="15.75">
      <c r="A11" s="18" t="s">
        <v>30</v>
      </c>
      <c r="B11" s="11">
        <f>SUM(C11:F11)</f>
        <v>109</v>
      </c>
      <c r="C11" s="11">
        <v>16</v>
      </c>
      <c r="D11" s="11">
        <v>27</v>
      </c>
      <c r="E11" s="11">
        <v>30</v>
      </c>
      <c r="F11" s="11">
        <v>36</v>
      </c>
    </row>
    <row r="12" spans="1:6" ht="15.75">
      <c r="A12" s="18" t="s">
        <v>35</v>
      </c>
      <c r="B12" s="11">
        <f>SUM(C12:F12)</f>
        <v>575</v>
      </c>
      <c r="C12" s="11">
        <v>135</v>
      </c>
      <c r="D12" s="11">
        <v>136</v>
      </c>
      <c r="E12" s="11">
        <v>134</v>
      </c>
      <c r="F12" s="11">
        <v>170</v>
      </c>
    </row>
    <row r="13" spans="1:6" ht="15.75">
      <c r="A13" s="19" t="s">
        <v>45</v>
      </c>
      <c r="B13" s="15">
        <f>SUM(B$9:B12)</f>
        <v>997</v>
      </c>
      <c r="C13" s="15">
        <f>SUM(C$9:C12)</f>
        <v>215</v>
      </c>
      <c r="D13" s="15">
        <f>SUM(D$9:D12)</f>
        <v>247</v>
      </c>
      <c r="E13" s="15">
        <f>SUM(E$9:E12)</f>
        <v>237</v>
      </c>
      <c r="F13" s="15">
        <f>SUM(F$9:F12)</f>
        <v>298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6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51" customHeight="1">
      <c r="A1" s="73" t="s">
        <v>0</v>
      </c>
      <c r="B1" s="73"/>
      <c r="C1" s="73"/>
      <c r="D1" s="73"/>
      <c r="E1" s="73"/>
      <c r="F1" s="73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" customHeight="1">
      <c r="A6" s="66"/>
      <c r="B6" s="74" t="s">
        <v>2</v>
      </c>
      <c r="C6" s="74" t="s">
        <v>3</v>
      </c>
      <c r="D6" s="74"/>
      <c r="E6" s="74"/>
      <c r="F6" s="74"/>
    </row>
    <row r="7" spans="1:6" ht="31.5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45" si="0">SUM(C9:F9)</f>
        <v>27323</v>
      </c>
      <c r="C9" s="11">
        <v>6514</v>
      </c>
      <c r="D9" s="11">
        <v>7024</v>
      </c>
      <c r="E9" s="11">
        <v>6813</v>
      </c>
      <c r="F9" s="11">
        <v>6972</v>
      </c>
    </row>
    <row r="10" spans="1:6" ht="15.75">
      <c r="A10" s="18" t="s">
        <v>9</v>
      </c>
      <c r="B10" s="11">
        <f t="shared" si="0"/>
        <v>694</v>
      </c>
      <c r="C10" s="11">
        <v>333</v>
      </c>
      <c r="D10" s="11">
        <v>109</v>
      </c>
      <c r="E10" s="11">
        <v>111</v>
      </c>
      <c r="F10" s="11">
        <v>141</v>
      </c>
    </row>
    <row r="11" spans="1:6" ht="15.75">
      <c r="A11" s="18" t="s">
        <v>10</v>
      </c>
      <c r="B11" s="11">
        <f t="shared" si="0"/>
        <v>1140</v>
      </c>
      <c r="C11" s="11">
        <v>300</v>
      </c>
      <c r="D11" s="11">
        <v>285</v>
      </c>
      <c r="E11" s="11">
        <v>281</v>
      </c>
      <c r="F11" s="11">
        <v>274</v>
      </c>
    </row>
    <row r="12" spans="1:6" ht="15.75">
      <c r="A12" s="18" t="s">
        <v>11</v>
      </c>
      <c r="B12" s="11">
        <f t="shared" si="0"/>
        <v>507</v>
      </c>
      <c r="C12" s="11">
        <v>120</v>
      </c>
      <c r="D12" s="11">
        <v>132</v>
      </c>
      <c r="E12" s="11">
        <v>122</v>
      </c>
      <c r="F12" s="11">
        <v>133</v>
      </c>
    </row>
    <row r="13" spans="1:6" ht="15.75">
      <c r="A13" s="18" t="s">
        <v>12</v>
      </c>
      <c r="B13" s="11">
        <f t="shared" si="0"/>
        <v>702</v>
      </c>
      <c r="C13" s="11">
        <v>164</v>
      </c>
      <c r="D13" s="11">
        <v>180</v>
      </c>
      <c r="E13" s="11">
        <v>170</v>
      </c>
      <c r="F13" s="11">
        <v>188</v>
      </c>
    </row>
    <row r="14" spans="1:6" ht="15.75">
      <c r="A14" s="18" t="s">
        <v>13</v>
      </c>
      <c r="B14" s="11">
        <f t="shared" si="0"/>
        <v>1716</v>
      </c>
      <c r="C14" s="11">
        <v>342</v>
      </c>
      <c r="D14" s="11">
        <v>467</v>
      </c>
      <c r="E14" s="11">
        <v>436</v>
      </c>
      <c r="F14" s="11">
        <v>471</v>
      </c>
    </row>
    <row r="15" spans="1:6" ht="15.75">
      <c r="A15" s="18" t="s">
        <v>14</v>
      </c>
      <c r="B15" s="11">
        <f t="shared" si="0"/>
        <v>310</v>
      </c>
      <c r="C15" s="11">
        <v>76</v>
      </c>
      <c r="D15" s="11">
        <v>87</v>
      </c>
      <c r="E15" s="11">
        <v>74</v>
      </c>
      <c r="F15" s="11">
        <v>73</v>
      </c>
    </row>
    <row r="16" spans="1:6" ht="15.75">
      <c r="A16" s="18" t="s">
        <v>15</v>
      </c>
      <c r="B16" s="11">
        <f t="shared" si="0"/>
        <v>687</v>
      </c>
      <c r="C16" s="11">
        <v>148</v>
      </c>
      <c r="D16" s="11">
        <v>179</v>
      </c>
      <c r="E16" s="11">
        <v>163</v>
      </c>
      <c r="F16" s="11">
        <v>197</v>
      </c>
    </row>
    <row r="17" spans="1:6" ht="15.75">
      <c r="A17" s="18" t="s">
        <v>16</v>
      </c>
      <c r="B17" s="11">
        <f t="shared" si="0"/>
        <v>871</v>
      </c>
      <c r="C17" s="11">
        <v>196</v>
      </c>
      <c r="D17" s="11">
        <v>224</v>
      </c>
      <c r="E17" s="11">
        <v>220</v>
      </c>
      <c r="F17" s="11">
        <v>231</v>
      </c>
    </row>
    <row r="18" spans="1:6" ht="15.75">
      <c r="A18" s="18" t="s">
        <v>17</v>
      </c>
      <c r="B18" s="11">
        <f t="shared" si="0"/>
        <v>2348</v>
      </c>
      <c r="C18" s="11">
        <v>528</v>
      </c>
      <c r="D18" s="11">
        <v>571</v>
      </c>
      <c r="E18" s="11">
        <v>569</v>
      </c>
      <c r="F18" s="11">
        <v>680</v>
      </c>
    </row>
    <row r="19" spans="1:6" ht="15.75">
      <c r="A19" s="18" t="s">
        <v>18</v>
      </c>
      <c r="B19" s="11">
        <f t="shared" si="0"/>
        <v>499</v>
      </c>
      <c r="C19" s="11">
        <v>127</v>
      </c>
      <c r="D19" s="11">
        <v>123</v>
      </c>
      <c r="E19" s="11">
        <v>121</v>
      </c>
      <c r="F19" s="11">
        <v>128</v>
      </c>
    </row>
    <row r="20" spans="1:6" ht="15.75">
      <c r="A20" s="18" t="s">
        <v>19</v>
      </c>
      <c r="B20" s="11">
        <f t="shared" si="0"/>
        <v>23505</v>
      </c>
      <c r="C20" s="11">
        <v>7096</v>
      </c>
      <c r="D20" s="11">
        <v>5401</v>
      </c>
      <c r="E20" s="11">
        <v>5104</v>
      </c>
      <c r="F20" s="11">
        <v>5904</v>
      </c>
    </row>
    <row r="21" spans="1:6" ht="15.75">
      <c r="A21" s="18" t="s">
        <v>20</v>
      </c>
      <c r="B21" s="11">
        <f t="shared" si="0"/>
        <v>5227</v>
      </c>
      <c r="C21" s="11">
        <v>1501</v>
      </c>
      <c r="D21" s="11">
        <v>1670</v>
      </c>
      <c r="E21" s="11">
        <v>1135</v>
      </c>
      <c r="F21" s="11">
        <v>921</v>
      </c>
    </row>
    <row r="22" spans="1:6" ht="15.75">
      <c r="A22" s="18" t="s">
        <v>21</v>
      </c>
      <c r="B22" s="11">
        <f t="shared" si="0"/>
        <v>661</v>
      </c>
      <c r="C22" s="11">
        <v>164</v>
      </c>
      <c r="D22" s="11">
        <v>200</v>
      </c>
      <c r="E22" s="11">
        <v>152</v>
      </c>
      <c r="F22" s="11">
        <v>145</v>
      </c>
    </row>
    <row r="23" spans="1:6" ht="15.75">
      <c r="A23" s="18" t="s">
        <v>22</v>
      </c>
      <c r="B23" s="11">
        <f t="shared" si="0"/>
        <v>4662</v>
      </c>
      <c r="C23" s="11">
        <v>1029</v>
      </c>
      <c r="D23" s="11">
        <v>1164</v>
      </c>
      <c r="E23" s="11">
        <v>1250</v>
      </c>
      <c r="F23" s="11">
        <v>1219</v>
      </c>
    </row>
    <row r="24" spans="1:6" ht="15.75">
      <c r="A24" s="18" t="s">
        <v>23</v>
      </c>
      <c r="B24" s="11">
        <f t="shared" si="0"/>
        <v>12768</v>
      </c>
      <c r="C24" s="11">
        <v>2917</v>
      </c>
      <c r="D24" s="11">
        <v>3514</v>
      </c>
      <c r="E24" s="11">
        <v>3098</v>
      </c>
      <c r="F24" s="11">
        <v>3239</v>
      </c>
    </row>
    <row r="25" spans="1:6" ht="15.75">
      <c r="A25" s="18" t="s">
        <v>24</v>
      </c>
      <c r="B25" s="11">
        <f t="shared" si="0"/>
        <v>2462</v>
      </c>
      <c r="C25" s="11">
        <v>626</v>
      </c>
      <c r="D25" s="11">
        <v>615</v>
      </c>
      <c r="E25" s="11">
        <v>592</v>
      </c>
      <c r="F25" s="11">
        <v>629</v>
      </c>
    </row>
    <row r="26" spans="1:6" ht="15.75">
      <c r="A26" s="18" t="s">
        <v>25</v>
      </c>
      <c r="B26" s="11">
        <f t="shared" si="0"/>
        <v>2973</v>
      </c>
      <c r="C26" s="11">
        <v>785</v>
      </c>
      <c r="D26" s="11">
        <v>703</v>
      </c>
      <c r="E26" s="11">
        <v>688</v>
      </c>
      <c r="F26" s="11">
        <v>797</v>
      </c>
    </row>
    <row r="27" spans="1:6" ht="15.75">
      <c r="A27" s="18" t="s">
        <v>26</v>
      </c>
      <c r="B27" s="11">
        <f t="shared" si="0"/>
        <v>1116</v>
      </c>
      <c r="C27" s="11">
        <v>293</v>
      </c>
      <c r="D27" s="11">
        <v>296</v>
      </c>
      <c r="E27" s="11">
        <v>254</v>
      </c>
      <c r="F27" s="11">
        <v>273</v>
      </c>
    </row>
    <row r="28" spans="1:6" ht="15.75">
      <c r="A28" s="18" t="s">
        <v>27</v>
      </c>
      <c r="B28" s="11">
        <f t="shared" si="0"/>
        <v>9654</v>
      </c>
      <c r="C28" s="11">
        <v>2363</v>
      </c>
      <c r="D28" s="11">
        <v>2537</v>
      </c>
      <c r="E28" s="11">
        <v>2391</v>
      </c>
      <c r="F28" s="11">
        <v>2363</v>
      </c>
    </row>
    <row r="29" spans="1:6" ht="15.75">
      <c r="A29" s="18" t="s">
        <v>28</v>
      </c>
      <c r="B29" s="11">
        <f t="shared" si="0"/>
        <v>4506</v>
      </c>
      <c r="C29" s="11">
        <v>1141</v>
      </c>
      <c r="D29" s="11">
        <v>1152</v>
      </c>
      <c r="E29" s="11">
        <v>1043</v>
      </c>
      <c r="F29" s="11">
        <v>1170</v>
      </c>
    </row>
    <row r="30" spans="1:6" ht="15.75">
      <c r="A30" s="18" t="s">
        <v>29</v>
      </c>
      <c r="B30" s="11">
        <f t="shared" si="0"/>
        <v>6307</v>
      </c>
      <c r="C30" s="11">
        <v>1620</v>
      </c>
      <c r="D30" s="11">
        <v>1558</v>
      </c>
      <c r="E30" s="11">
        <v>1235</v>
      </c>
      <c r="F30" s="11">
        <v>1894</v>
      </c>
    </row>
    <row r="31" spans="1:6" ht="15.75">
      <c r="A31" s="18" t="s">
        <v>30</v>
      </c>
      <c r="B31" s="11">
        <f t="shared" si="0"/>
        <v>11344</v>
      </c>
      <c r="C31" s="11">
        <v>2705</v>
      </c>
      <c r="D31" s="11">
        <v>2725</v>
      </c>
      <c r="E31" s="11">
        <v>2812</v>
      </c>
      <c r="F31" s="11">
        <v>3102</v>
      </c>
    </row>
    <row r="32" spans="1:6" ht="15.75">
      <c r="A32" s="18" t="s">
        <v>31</v>
      </c>
      <c r="B32" s="11">
        <f t="shared" si="0"/>
        <v>3455</v>
      </c>
      <c r="C32" s="11">
        <v>1074</v>
      </c>
      <c r="D32" s="11">
        <v>860</v>
      </c>
      <c r="E32" s="11">
        <v>664</v>
      </c>
      <c r="F32" s="11">
        <v>857</v>
      </c>
    </row>
    <row r="33" spans="1:6" ht="15.75">
      <c r="A33" s="18" t="s">
        <v>32</v>
      </c>
      <c r="B33" s="11">
        <f t="shared" si="0"/>
        <v>594</v>
      </c>
      <c r="C33" s="11">
        <v>140</v>
      </c>
      <c r="D33" s="11">
        <v>145</v>
      </c>
      <c r="E33" s="11">
        <v>152</v>
      </c>
      <c r="F33" s="11">
        <v>157</v>
      </c>
    </row>
    <row r="34" spans="1:6" ht="15.75">
      <c r="A34" s="18" t="s">
        <v>33</v>
      </c>
      <c r="B34" s="11">
        <f t="shared" si="0"/>
        <v>1081</v>
      </c>
      <c r="C34" s="11">
        <v>267</v>
      </c>
      <c r="D34" s="11">
        <v>276</v>
      </c>
      <c r="E34" s="11">
        <v>254</v>
      </c>
      <c r="F34" s="11">
        <v>284</v>
      </c>
    </row>
    <row r="35" spans="1:6" ht="15.75">
      <c r="A35" s="18" t="s">
        <v>34</v>
      </c>
      <c r="B35" s="11">
        <f t="shared" si="0"/>
        <v>2776</v>
      </c>
      <c r="C35" s="11">
        <v>753</v>
      </c>
      <c r="D35" s="11">
        <v>746</v>
      </c>
      <c r="E35" s="11">
        <v>602</v>
      </c>
      <c r="F35" s="11">
        <v>675</v>
      </c>
    </row>
    <row r="36" spans="1:6" ht="15.75">
      <c r="A36" s="18" t="s">
        <v>35</v>
      </c>
      <c r="B36" s="11">
        <f t="shared" si="0"/>
        <v>19515</v>
      </c>
      <c r="C36" s="11">
        <v>4412</v>
      </c>
      <c r="D36" s="11">
        <v>5128</v>
      </c>
      <c r="E36" s="11">
        <v>4869</v>
      </c>
      <c r="F36" s="11">
        <v>5106</v>
      </c>
    </row>
    <row r="37" spans="1:6" ht="15.75">
      <c r="A37" s="18" t="s">
        <v>36</v>
      </c>
      <c r="B37" s="11">
        <f t="shared" si="0"/>
        <v>324</v>
      </c>
      <c r="C37" s="11">
        <v>84</v>
      </c>
      <c r="D37" s="11">
        <v>78</v>
      </c>
      <c r="E37" s="11">
        <v>80</v>
      </c>
      <c r="F37" s="11">
        <v>82</v>
      </c>
    </row>
    <row r="38" spans="1:6" ht="15.75">
      <c r="A38" s="18" t="s">
        <v>37</v>
      </c>
      <c r="B38" s="11">
        <f t="shared" si="0"/>
        <v>359</v>
      </c>
      <c r="C38" s="11">
        <v>63</v>
      </c>
      <c r="D38" s="11">
        <v>118</v>
      </c>
      <c r="E38" s="11">
        <v>115</v>
      </c>
      <c r="F38" s="11">
        <v>63</v>
      </c>
    </row>
    <row r="39" spans="1:6" ht="15.75">
      <c r="A39" s="18" t="s">
        <v>38</v>
      </c>
      <c r="B39" s="11">
        <f t="shared" si="0"/>
        <v>9947</v>
      </c>
      <c r="C39" s="11">
        <v>2448</v>
      </c>
      <c r="D39" s="11">
        <v>2779</v>
      </c>
      <c r="E39" s="11">
        <v>2360</v>
      </c>
      <c r="F39" s="11">
        <v>2360</v>
      </c>
    </row>
    <row r="40" spans="1:6" ht="15.75">
      <c r="A40" s="18" t="s">
        <v>39</v>
      </c>
      <c r="B40" s="11">
        <f t="shared" si="0"/>
        <v>3443</v>
      </c>
      <c r="C40" s="11">
        <v>921</v>
      </c>
      <c r="D40" s="11">
        <v>968</v>
      </c>
      <c r="E40" s="11">
        <v>764</v>
      </c>
      <c r="F40" s="11">
        <v>790</v>
      </c>
    </row>
    <row r="41" spans="1:6" ht="15.75">
      <c r="A41" s="18" t="s">
        <v>40</v>
      </c>
      <c r="B41" s="11">
        <f t="shared" si="0"/>
        <v>15878</v>
      </c>
      <c r="C41" s="11">
        <v>3753</v>
      </c>
      <c r="D41" s="11">
        <v>4145</v>
      </c>
      <c r="E41" s="11">
        <v>3963</v>
      </c>
      <c r="F41" s="11">
        <v>4017</v>
      </c>
    </row>
    <row r="42" spans="1:6" ht="15.75">
      <c r="A42" s="18" t="s">
        <v>41</v>
      </c>
      <c r="B42" s="11">
        <f t="shared" si="0"/>
        <v>5659</v>
      </c>
      <c r="C42" s="11">
        <v>1429</v>
      </c>
      <c r="D42" s="11">
        <v>1751</v>
      </c>
      <c r="E42" s="11">
        <v>1312</v>
      </c>
      <c r="F42" s="11">
        <v>1167</v>
      </c>
    </row>
    <row r="43" spans="1:6" ht="15.75">
      <c r="A43" s="18" t="s">
        <v>42</v>
      </c>
      <c r="B43" s="11">
        <f t="shared" si="0"/>
        <v>550</v>
      </c>
      <c r="C43" s="11">
        <v>155</v>
      </c>
      <c r="D43" s="11">
        <v>118</v>
      </c>
      <c r="E43" s="11">
        <v>114</v>
      </c>
      <c r="F43" s="11">
        <v>163</v>
      </c>
    </row>
    <row r="44" spans="1:6" ht="15.75">
      <c r="A44" s="18" t="s">
        <v>43</v>
      </c>
      <c r="B44" s="11">
        <f t="shared" si="0"/>
        <v>699</v>
      </c>
      <c r="C44" s="11">
        <v>230</v>
      </c>
      <c r="D44" s="11">
        <v>176</v>
      </c>
      <c r="E44" s="11">
        <v>141</v>
      </c>
      <c r="F44" s="11">
        <v>152</v>
      </c>
    </row>
    <row r="45" spans="1:6" ht="15.75">
      <c r="A45" s="18" t="s">
        <v>44</v>
      </c>
      <c r="B45" s="11">
        <f t="shared" si="0"/>
        <v>1231</v>
      </c>
      <c r="C45" s="11">
        <v>269</v>
      </c>
      <c r="D45" s="11">
        <v>343</v>
      </c>
      <c r="E45" s="11">
        <v>272</v>
      </c>
      <c r="F45" s="11">
        <v>347</v>
      </c>
    </row>
    <row r="46" spans="1:6" ht="15.75">
      <c r="A46" s="19" t="s">
        <v>45</v>
      </c>
      <c r="B46" s="15">
        <f>SUM(B$9:B45)</f>
        <v>187493</v>
      </c>
      <c r="C46" s="15">
        <f>SUM(C$9:C45)</f>
        <v>47086</v>
      </c>
      <c r="D46" s="15">
        <f>SUM(D$9:D45)</f>
        <v>48547</v>
      </c>
      <c r="E46" s="15">
        <f>SUM(E$9:E45)</f>
        <v>44496</v>
      </c>
      <c r="F46" s="15">
        <f>SUM(F$9:F45)</f>
        <v>47364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70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664</v>
      </c>
      <c r="C9" s="11">
        <v>153</v>
      </c>
      <c r="D9" s="11">
        <v>165</v>
      </c>
      <c r="E9" s="11">
        <v>154</v>
      </c>
      <c r="F9" s="11">
        <v>192</v>
      </c>
    </row>
    <row r="10" spans="1:6" ht="15.75">
      <c r="A10" s="18" t="s">
        <v>23</v>
      </c>
      <c r="B10" s="11">
        <f t="shared" si="0"/>
        <v>211</v>
      </c>
      <c r="C10" s="11">
        <v>42</v>
      </c>
      <c r="D10" s="11">
        <v>48</v>
      </c>
      <c r="E10" s="11">
        <v>57</v>
      </c>
      <c r="F10" s="11">
        <v>64</v>
      </c>
    </row>
    <row r="11" spans="1:6" ht="15.75">
      <c r="A11" s="18" t="s">
        <v>30</v>
      </c>
      <c r="B11" s="11">
        <f t="shared" si="0"/>
        <v>82</v>
      </c>
      <c r="C11" s="11">
        <v>15</v>
      </c>
      <c r="D11" s="11">
        <v>14</v>
      </c>
      <c r="E11" s="11">
        <v>18</v>
      </c>
      <c r="F11" s="11">
        <v>35</v>
      </c>
    </row>
    <row r="12" spans="1:6" ht="15.75">
      <c r="A12" s="18" t="s">
        <v>35</v>
      </c>
      <c r="B12" s="11">
        <f t="shared" si="0"/>
        <v>575</v>
      </c>
      <c r="C12" s="11">
        <v>121</v>
      </c>
      <c r="D12" s="11">
        <v>152</v>
      </c>
      <c r="E12" s="11">
        <v>143</v>
      </c>
      <c r="F12" s="11">
        <v>159</v>
      </c>
    </row>
    <row r="13" spans="1:6" ht="15.75">
      <c r="A13" s="18" t="s">
        <v>38</v>
      </c>
      <c r="B13" s="11">
        <f t="shared" si="0"/>
        <v>174</v>
      </c>
      <c r="C13" s="11">
        <v>38</v>
      </c>
      <c r="D13" s="11">
        <v>42</v>
      </c>
      <c r="E13" s="11">
        <v>46</v>
      </c>
      <c r="F13" s="11">
        <v>48</v>
      </c>
    </row>
    <row r="14" spans="1:6" ht="15.75">
      <c r="A14" s="18" t="s">
        <v>39</v>
      </c>
      <c r="B14" s="11">
        <f t="shared" si="0"/>
        <v>249</v>
      </c>
      <c r="C14" s="11">
        <v>56</v>
      </c>
      <c r="D14" s="11">
        <v>58</v>
      </c>
      <c r="E14" s="11">
        <v>64</v>
      </c>
      <c r="F14" s="11">
        <v>71</v>
      </c>
    </row>
    <row r="15" spans="1:6" ht="15.75">
      <c r="A15" s="18" t="s">
        <v>40</v>
      </c>
      <c r="B15" s="11">
        <f t="shared" si="0"/>
        <v>554</v>
      </c>
      <c r="C15" s="11">
        <v>116</v>
      </c>
      <c r="D15" s="11">
        <v>133</v>
      </c>
      <c r="E15" s="11">
        <v>150</v>
      </c>
      <c r="F15" s="11">
        <v>155</v>
      </c>
    </row>
    <row r="16" spans="1:6" ht="15.75">
      <c r="A16" s="19" t="s">
        <v>45</v>
      </c>
      <c r="B16" s="15">
        <f>SUM(B$9:B15)</f>
        <v>2509</v>
      </c>
      <c r="C16" s="15">
        <f>SUM(C$9:C15)</f>
        <v>541</v>
      </c>
      <c r="D16" s="15">
        <f>SUM(D$9:D15)</f>
        <v>612</v>
      </c>
      <c r="E16" s="15">
        <f>SUM(E$9:E15)</f>
        <v>632</v>
      </c>
      <c r="F16" s="15">
        <f>SUM(F$9:F15)</f>
        <v>724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69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115</v>
      </c>
      <c r="C9" s="11">
        <v>22</v>
      </c>
      <c r="D9" s="11">
        <v>30</v>
      </c>
      <c r="E9" s="11">
        <v>27</v>
      </c>
      <c r="F9" s="11">
        <v>36</v>
      </c>
    </row>
    <row r="10" spans="1:6" ht="15.75">
      <c r="A10" s="18" t="s">
        <v>23</v>
      </c>
      <c r="B10" s="11">
        <f>SUM(C10:F10)</f>
        <v>187</v>
      </c>
      <c r="C10" s="11">
        <v>50</v>
      </c>
      <c r="D10" s="11">
        <v>47</v>
      </c>
      <c r="E10" s="11">
        <v>39</v>
      </c>
      <c r="F10" s="11">
        <v>51</v>
      </c>
    </row>
    <row r="11" spans="1:6" ht="15.75">
      <c r="A11" s="18" t="s">
        <v>30</v>
      </c>
      <c r="B11" s="11">
        <f>SUM(C11:F11)</f>
        <v>80</v>
      </c>
      <c r="C11" s="11">
        <v>13</v>
      </c>
      <c r="D11" s="11">
        <v>25</v>
      </c>
      <c r="E11" s="11">
        <v>16</v>
      </c>
      <c r="F11" s="11">
        <v>26</v>
      </c>
    </row>
    <row r="12" spans="1:6" ht="15.75">
      <c r="A12" s="18" t="s">
        <v>35</v>
      </c>
      <c r="B12" s="11">
        <f>SUM(C12:F12)</f>
        <v>554</v>
      </c>
      <c r="C12" s="11">
        <v>136</v>
      </c>
      <c r="D12" s="11">
        <v>128</v>
      </c>
      <c r="E12" s="11">
        <v>137</v>
      </c>
      <c r="F12" s="11">
        <v>153</v>
      </c>
    </row>
    <row r="13" spans="1:6" ht="15.75">
      <c r="A13" s="18" t="s">
        <v>40</v>
      </c>
      <c r="B13" s="11">
        <f>SUM(C13:F13)</f>
        <v>323</v>
      </c>
      <c r="C13" s="11">
        <v>87</v>
      </c>
      <c r="D13" s="11">
        <v>64</v>
      </c>
      <c r="E13" s="11">
        <v>53</v>
      </c>
      <c r="F13" s="11">
        <v>119</v>
      </c>
    </row>
    <row r="14" spans="1:6" ht="15.75">
      <c r="A14" s="19" t="s">
        <v>45</v>
      </c>
      <c r="B14" s="15">
        <f>SUM(B$9:B13)</f>
        <v>1259</v>
      </c>
      <c r="C14" s="15">
        <f>SUM(C$9:C13)</f>
        <v>308</v>
      </c>
      <c r="D14" s="15">
        <f>SUM(D$9:D13)</f>
        <v>294</v>
      </c>
      <c r="E14" s="15">
        <f>SUM(E$9:E13)</f>
        <v>272</v>
      </c>
      <c r="F14" s="15">
        <f>SUM(F$9:F13)</f>
        <v>385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68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629</v>
      </c>
      <c r="C9" s="11">
        <v>163</v>
      </c>
      <c r="D9" s="11">
        <v>164</v>
      </c>
      <c r="E9" s="11">
        <v>159</v>
      </c>
      <c r="F9" s="11">
        <v>143</v>
      </c>
    </row>
    <row r="10" spans="1:6" ht="15.75">
      <c r="A10" s="18" t="s">
        <v>19</v>
      </c>
      <c r="B10" s="11">
        <f t="shared" si="0"/>
        <v>478</v>
      </c>
      <c r="C10" s="11">
        <v>120</v>
      </c>
      <c r="D10" s="11">
        <v>118</v>
      </c>
      <c r="E10" s="11">
        <v>120</v>
      </c>
      <c r="F10" s="11">
        <v>120</v>
      </c>
    </row>
    <row r="11" spans="1:6" ht="15.75">
      <c r="A11" s="18" t="s">
        <v>20</v>
      </c>
      <c r="B11" s="11">
        <f t="shared" si="0"/>
        <v>471</v>
      </c>
      <c r="C11" s="11">
        <v>115</v>
      </c>
      <c r="D11" s="11">
        <v>120</v>
      </c>
      <c r="E11" s="11">
        <v>119</v>
      </c>
      <c r="F11" s="11">
        <v>117</v>
      </c>
    </row>
    <row r="12" spans="1:6" ht="15.75">
      <c r="A12" s="18" t="s">
        <v>23</v>
      </c>
      <c r="B12" s="11">
        <f t="shared" si="0"/>
        <v>386</v>
      </c>
      <c r="C12" s="11">
        <v>100</v>
      </c>
      <c r="D12" s="11">
        <v>96</v>
      </c>
      <c r="E12" s="11">
        <v>95</v>
      </c>
      <c r="F12" s="11">
        <v>95</v>
      </c>
    </row>
    <row r="13" spans="1:6" ht="15.75">
      <c r="A13" s="18" t="s">
        <v>30</v>
      </c>
      <c r="B13" s="11">
        <f t="shared" si="0"/>
        <v>522</v>
      </c>
      <c r="C13" s="11">
        <v>131</v>
      </c>
      <c r="D13" s="11">
        <v>132</v>
      </c>
      <c r="E13" s="11">
        <v>130</v>
      </c>
      <c r="F13" s="11">
        <v>129</v>
      </c>
    </row>
    <row r="14" spans="1:6" ht="15.75">
      <c r="A14" s="18" t="s">
        <v>35</v>
      </c>
      <c r="B14" s="11">
        <f t="shared" si="0"/>
        <v>890</v>
      </c>
      <c r="C14" s="11">
        <v>223</v>
      </c>
      <c r="D14" s="11">
        <v>228</v>
      </c>
      <c r="E14" s="11">
        <v>216</v>
      </c>
      <c r="F14" s="11">
        <v>223</v>
      </c>
    </row>
    <row r="15" spans="1:6" ht="15.75">
      <c r="A15" s="18" t="s">
        <v>38</v>
      </c>
      <c r="B15" s="11">
        <f t="shared" si="0"/>
        <v>363</v>
      </c>
      <c r="C15" s="11">
        <v>82</v>
      </c>
      <c r="D15" s="11">
        <v>95</v>
      </c>
      <c r="E15" s="11">
        <v>94</v>
      </c>
      <c r="F15" s="11">
        <v>92</v>
      </c>
    </row>
    <row r="16" spans="1:6" ht="15.75">
      <c r="A16" s="18" t="s">
        <v>40</v>
      </c>
      <c r="B16" s="11">
        <f t="shared" si="0"/>
        <v>1011</v>
      </c>
      <c r="C16" s="11">
        <v>260</v>
      </c>
      <c r="D16" s="11">
        <v>253</v>
      </c>
      <c r="E16" s="11">
        <v>248</v>
      </c>
      <c r="F16" s="11">
        <v>250</v>
      </c>
    </row>
    <row r="17" spans="1:6" ht="15.75">
      <c r="A17" s="19" t="s">
        <v>45</v>
      </c>
      <c r="B17" s="15">
        <f>SUM(B$9:B16)</f>
        <v>4750</v>
      </c>
      <c r="C17" s="15">
        <f>SUM(C$9:C16)</f>
        <v>1194</v>
      </c>
      <c r="D17" s="15">
        <f>SUM(D$9:D16)</f>
        <v>1206</v>
      </c>
      <c r="E17" s="15">
        <f>SUM(E$9:E16)</f>
        <v>1181</v>
      </c>
      <c r="F17" s="15">
        <f>SUM(F$9:F16)</f>
        <v>1169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67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99</v>
      </c>
      <c r="C9" s="11">
        <v>22</v>
      </c>
      <c r="D9" s="11">
        <v>26</v>
      </c>
      <c r="E9" s="11">
        <v>25</v>
      </c>
      <c r="F9" s="11">
        <v>26</v>
      </c>
    </row>
    <row r="10" spans="1:6" ht="15.75">
      <c r="A10" s="18" t="s">
        <v>23</v>
      </c>
      <c r="B10" s="11">
        <f>SUM(C10:F10)</f>
        <v>41</v>
      </c>
      <c r="C10" s="11">
        <v>31</v>
      </c>
      <c r="D10" s="11">
        <v>5</v>
      </c>
      <c r="E10" s="11">
        <v>5</v>
      </c>
      <c r="F10" s="11"/>
    </row>
    <row r="11" spans="1:6" ht="15.75">
      <c r="A11" s="18" t="s">
        <v>30</v>
      </c>
      <c r="B11" s="11">
        <f>SUM(C11:F11)</f>
        <v>158</v>
      </c>
      <c r="C11" s="11">
        <v>37</v>
      </c>
      <c r="D11" s="11">
        <v>41</v>
      </c>
      <c r="E11" s="11">
        <v>30</v>
      </c>
      <c r="F11" s="11">
        <v>50</v>
      </c>
    </row>
    <row r="12" spans="1:6" ht="15.75">
      <c r="A12" s="18" t="s">
        <v>35</v>
      </c>
      <c r="B12" s="11">
        <f>SUM(C12:F12)</f>
        <v>543</v>
      </c>
      <c r="C12" s="11">
        <v>114</v>
      </c>
      <c r="D12" s="11">
        <v>157</v>
      </c>
      <c r="E12" s="11">
        <v>139</v>
      </c>
      <c r="F12" s="11">
        <v>133</v>
      </c>
    </row>
    <row r="13" spans="1:6" ht="15.75">
      <c r="A13" s="18" t="s">
        <v>40</v>
      </c>
      <c r="B13" s="11">
        <f>SUM(C13:F13)</f>
        <v>426</v>
      </c>
      <c r="C13" s="11">
        <v>67</v>
      </c>
      <c r="D13" s="11">
        <v>108</v>
      </c>
      <c r="E13" s="11">
        <v>111</v>
      </c>
      <c r="F13" s="11">
        <v>140</v>
      </c>
    </row>
    <row r="14" spans="1:6" ht="15.75">
      <c r="A14" s="19" t="s">
        <v>45</v>
      </c>
      <c r="B14" s="15">
        <f>SUM(B$9:B13)</f>
        <v>1267</v>
      </c>
      <c r="C14" s="15">
        <f>SUM(C$9:C13)</f>
        <v>271</v>
      </c>
      <c r="D14" s="15">
        <f>SUM(D$9:D13)</f>
        <v>337</v>
      </c>
      <c r="E14" s="15">
        <f>SUM(E$9:E13)</f>
        <v>310</v>
      </c>
      <c r="F14" s="15">
        <f>SUM(F$9:F13)</f>
        <v>349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66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100</v>
      </c>
      <c r="C9" s="11">
        <v>21</v>
      </c>
      <c r="D9" s="11">
        <v>28</v>
      </c>
      <c r="E9" s="11">
        <v>26</v>
      </c>
      <c r="F9" s="11">
        <v>25</v>
      </c>
    </row>
    <row r="10" spans="1:6" ht="15.75">
      <c r="A10" s="18" t="s">
        <v>17</v>
      </c>
      <c r="B10" s="11">
        <f t="shared" si="0"/>
        <v>6</v>
      </c>
      <c r="C10" s="11">
        <v>1</v>
      </c>
      <c r="D10" s="11">
        <v>3</v>
      </c>
      <c r="E10" s="11">
        <v>2</v>
      </c>
      <c r="F10" s="11"/>
    </row>
    <row r="11" spans="1:6" ht="15.75">
      <c r="A11" s="18" t="s">
        <v>19</v>
      </c>
      <c r="B11" s="11">
        <f t="shared" si="0"/>
        <v>229</v>
      </c>
      <c r="C11" s="11">
        <v>46</v>
      </c>
      <c r="D11" s="11">
        <v>63</v>
      </c>
      <c r="E11" s="11">
        <v>47</v>
      </c>
      <c r="F11" s="11">
        <v>73</v>
      </c>
    </row>
    <row r="12" spans="1:6" ht="15.75">
      <c r="A12" s="18" t="s">
        <v>23</v>
      </c>
      <c r="B12" s="11">
        <f t="shared" si="0"/>
        <v>212</v>
      </c>
      <c r="C12" s="11">
        <v>47</v>
      </c>
      <c r="D12" s="11">
        <v>70</v>
      </c>
      <c r="E12" s="11">
        <v>46</v>
      </c>
      <c r="F12" s="11">
        <v>49</v>
      </c>
    </row>
    <row r="13" spans="1:6" ht="15.75">
      <c r="A13" s="18" t="s">
        <v>30</v>
      </c>
      <c r="B13" s="11">
        <f t="shared" si="0"/>
        <v>117</v>
      </c>
      <c r="C13" s="11">
        <v>37</v>
      </c>
      <c r="D13" s="11">
        <v>32</v>
      </c>
      <c r="E13" s="11">
        <v>21</v>
      </c>
      <c r="F13" s="11">
        <v>27</v>
      </c>
    </row>
    <row r="14" spans="1:6" ht="15.75">
      <c r="A14" s="18" t="s">
        <v>35</v>
      </c>
      <c r="B14" s="11">
        <f t="shared" si="0"/>
        <v>484</v>
      </c>
      <c r="C14" s="11">
        <v>126</v>
      </c>
      <c r="D14" s="11">
        <v>162</v>
      </c>
      <c r="E14" s="11">
        <v>103</v>
      </c>
      <c r="F14" s="11">
        <v>93</v>
      </c>
    </row>
    <row r="15" spans="1:6" ht="15.75">
      <c r="A15" s="18" t="s">
        <v>40</v>
      </c>
      <c r="B15" s="11">
        <f t="shared" si="0"/>
        <v>564</v>
      </c>
      <c r="C15" s="11">
        <v>131</v>
      </c>
      <c r="D15" s="11">
        <v>178</v>
      </c>
      <c r="E15" s="11">
        <v>130</v>
      </c>
      <c r="F15" s="11">
        <v>125</v>
      </c>
    </row>
    <row r="16" spans="1:6" ht="15.75">
      <c r="A16" s="19" t="s">
        <v>45</v>
      </c>
      <c r="B16" s="15">
        <f>SUM(B$9:B15)</f>
        <v>1712</v>
      </c>
      <c r="C16" s="15">
        <f>SUM(C$9:C15)</f>
        <v>409</v>
      </c>
      <c r="D16" s="15">
        <f>SUM(D$9:D15)</f>
        <v>536</v>
      </c>
      <c r="E16" s="15">
        <f>SUM(E$9:E15)</f>
        <v>375</v>
      </c>
      <c r="F16" s="15">
        <f>SUM(F$9:F15)</f>
        <v>392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65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796</v>
      </c>
      <c r="C9" s="11">
        <v>197</v>
      </c>
      <c r="D9" s="11">
        <v>199</v>
      </c>
      <c r="E9" s="11">
        <v>199</v>
      </c>
      <c r="F9" s="11">
        <v>201</v>
      </c>
    </row>
    <row r="10" spans="1:6" ht="15.75">
      <c r="A10" s="18" t="s">
        <v>19</v>
      </c>
      <c r="B10" s="11">
        <f t="shared" si="0"/>
        <v>420</v>
      </c>
      <c r="C10" s="11">
        <v>106</v>
      </c>
      <c r="D10" s="11">
        <v>108</v>
      </c>
      <c r="E10" s="11">
        <v>104</v>
      </c>
      <c r="F10" s="11">
        <v>102</v>
      </c>
    </row>
    <row r="11" spans="1:6" ht="15.75">
      <c r="A11" s="18" t="s">
        <v>20</v>
      </c>
      <c r="B11" s="11">
        <f t="shared" si="0"/>
        <v>330</v>
      </c>
      <c r="C11" s="11">
        <v>82</v>
      </c>
      <c r="D11" s="11">
        <v>83</v>
      </c>
      <c r="E11" s="11">
        <v>82</v>
      </c>
      <c r="F11" s="11">
        <v>83</v>
      </c>
    </row>
    <row r="12" spans="1:6" ht="15.75">
      <c r="A12" s="18" t="s">
        <v>23</v>
      </c>
      <c r="B12" s="11">
        <f t="shared" si="0"/>
        <v>450</v>
      </c>
      <c r="C12" s="11">
        <v>114</v>
      </c>
      <c r="D12" s="11">
        <v>114</v>
      </c>
      <c r="E12" s="11">
        <v>111</v>
      </c>
      <c r="F12" s="11">
        <v>111</v>
      </c>
    </row>
    <row r="13" spans="1:6" ht="15.75">
      <c r="A13" s="18" t="s">
        <v>30</v>
      </c>
      <c r="B13" s="11">
        <f t="shared" si="0"/>
        <v>380</v>
      </c>
      <c r="C13" s="11">
        <v>96</v>
      </c>
      <c r="D13" s="11">
        <v>93</v>
      </c>
      <c r="E13" s="11">
        <v>93</v>
      </c>
      <c r="F13" s="11">
        <v>98</v>
      </c>
    </row>
    <row r="14" spans="1:6" ht="15.75">
      <c r="A14" s="18" t="s">
        <v>35</v>
      </c>
      <c r="B14" s="11">
        <f t="shared" si="0"/>
        <v>470</v>
      </c>
      <c r="C14" s="11">
        <v>114</v>
      </c>
      <c r="D14" s="11">
        <v>119</v>
      </c>
      <c r="E14" s="11">
        <v>117</v>
      </c>
      <c r="F14" s="11">
        <v>120</v>
      </c>
    </row>
    <row r="15" spans="1:6" ht="15.75">
      <c r="A15" s="18" t="s">
        <v>38</v>
      </c>
      <c r="B15" s="11">
        <f t="shared" si="0"/>
        <v>508</v>
      </c>
      <c r="C15" s="11">
        <v>127</v>
      </c>
      <c r="D15" s="11">
        <v>124</v>
      </c>
      <c r="E15" s="11">
        <v>126</v>
      </c>
      <c r="F15" s="11">
        <v>131</v>
      </c>
    </row>
    <row r="16" spans="1:6" ht="15.75">
      <c r="A16" s="18" t="s">
        <v>40</v>
      </c>
      <c r="B16" s="11">
        <f t="shared" si="0"/>
        <v>842</v>
      </c>
      <c r="C16" s="11">
        <v>211</v>
      </c>
      <c r="D16" s="11">
        <v>207</v>
      </c>
      <c r="E16" s="11">
        <v>208</v>
      </c>
      <c r="F16" s="11">
        <v>216</v>
      </c>
    </row>
    <row r="17" spans="1:6" ht="15.75">
      <c r="A17" s="19" t="s">
        <v>45</v>
      </c>
      <c r="B17" s="15">
        <f>SUM(B$9:B16)</f>
        <v>4196</v>
      </c>
      <c r="C17" s="15">
        <f>SUM(C$9:C16)</f>
        <v>1047</v>
      </c>
      <c r="D17" s="15">
        <f>SUM(D$9:D16)</f>
        <v>1047</v>
      </c>
      <c r="E17" s="15">
        <f>SUM(E$9:E16)</f>
        <v>1040</v>
      </c>
      <c r="F17" s="15">
        <f>SUM(F$9:F16)</f>
        <v>1062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64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34</v>
      </c>
      <c r="C9" s="11">
        <v>7</v>
      </c>
      <c r="D9" s="11">
        <v>9</v>
      </c>
      <c r="E9" s="11">
        <v>9</v>
      </c>
      <c r="F9" s="11">
        <v>9</v>
      </c>
    </row>
    <row r="10" spans="1:6" ht="15.75">
      <c r="A10" s="18" t="s">
        <v>23</v>
      </c>
      <c r="B10" s="11">
        <f>SUM(C10:F10)</f>
        <v>187</v>
      </c>
      <c r="C10" s="11">
        <v>46</v>
      </c>
      <c r="D10" s="11">
        <v>45</v>
      </c>
      <c r="E10" s="11">
        <v>45</v>
      </c>
      <c r="F10" s="11">
        <v>51</v>
      </c>
    </row>
    <row r="11" spans="1:6" ht="15.75">
      <c r="A11" s="18" t="s">
        <v>30</v>
      </c>
      <c r="B11" s="11">
        <f>SUM(C11:F11)</f>
        <v>26</v>
      </c>
      <c r="C11" s="11">
        <v>8</v>
      </c>
      <c r="D11" s="11">
        <v>6</v>
      </c>
      <c r="E11" s="11">
        <v>6</v>
      </c>
      <c r="F11" s="11">
        <v>6</v>
      </c>
    </row>
    <row r="12" spans="1:6" ht="15.75">
      <c r="A12" s="18" t="s">
        <v>35</v>
      </c>
      <c r="B12" s="11">
        <f>SUM(C12:F12)</f>
        <v>429</v>
      </c>
      <c r="C12" s="11">
        <v>108</v>
      </c>
      <c r="D12" s="11">
        <v>109</v>
      </c>
      <c r="E12" s="11">
        <v>99</v>
      </c>
      <c r="F12" s="11">
        <v>113</v>
      </c>
    </row>
    <row r="13" spans="1:6" ht="15.75">
      <c r="A13" s="18" t="s">
        <v>40</v>
      </c>
      <c r="B13" s="11">
        <f>SUM(C13:F13)</f>
        <v>385</v>
      </c>
      <c r="C13" s="11">
        <v>87</v>
      </c>
      <c r="D13" s="11">
        <v>96</v>
      </c>
      <c r="E13" s="11">
        <v>91</v>
      </c>
      <c r="F13" s="11">
        <v>111</v>
      </c>
    </row>
    <row r="14" spans="1:6" ht="15.75">
      <c r="A14" s="19" t="s">
        <v>45</v>
      </c>
      <c r="B14" s="15">
        <f>SUM(B$9:B13)</f>
        <v>1061</v>
      </c>
      <c r="C14" s="15">
        <f>SUM(C$9:C13)</f>
        <v>256</v>
      </c>
      <c r="D14" s="15">
        <f>SUM(D$9:D13)</f>
        <v>265</v>
      </c>
      <c r="E14" s="15">
        <f>SUM(E$9:E13)</f>
        <v>250</v>
      </c>
      <c r="F14" s="15">
        <f>SUM(F$9:F13)</f>
        <v>290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63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251</v>
      </c>
      <c r="C9" s="11">
        <v>54</v>
      </c>
      <c r="D9" s="11">
        <v>58</v>
      </c>
      <c r="E9" s="11">
        <v>65</v>
      </c>
      <c r="F9" s="11">
        <v>74</v>
      </c>
    </row>
    <row r="10" spans="1:6" ht="15.75">
      <c r="A10" s="18" t="s">
        <v>23</v>
      </c>
      <c r="B10" s="11">
        <f t="shared" si="0"/>
        <v>247</v>
      </c>
      <c r="C10" s="11">
        <v>66</v>
      </c>
      <c r="D10" s="11">
        <v>55</v>
      </c>
      <c r="E10" s="11">
        <v>59</v>
      </c>
      <c r="F10" s="11">
        <v>67</v>
      </c>
    </row>
    <row r="11" spans="1:6" ht="15.75">
      <c r="A11" s="18" t="s">
        <v>30</v>
      </c>
      <c r="B11" s="11">
        <f t="shared" si="0"/>
        <v>248</v>
      </c>
      <c r="C11" s="11">
        <v>58</v>
      </c>
      <c r="D11" s="11">
        <v>58</v>
      </c>
      <c r="E11" s="11">
        <v>60</v>
      </c>
      <c r="F11" s="11">
        <v>72</v>
      </c>
    </row>
    <row r="12" spans="1:6" ht="15.75">
      <c r="A12" s="18" t="s">
        <v>35</v>
      </c>
      <c r="B12" s="11">
        <f t="shared" si="0"/>
        <v>812</v>
      </c>
      <c r="C12" s="11">
        <v>201</v>
      </c>
      <c r="D12" s="11">
        <v>196</v>
      </c>
      <c r="E12" s="11">
        <v>192</v>
      </c>
      <c r="F12" s="11">
        <v>223</v>
      </c>
    </row>
    <row r="13" spans="1:6" ht="15.75">
      <c r="A13" s="18" t="s">
        <v>38</v>
      </c>
      <c r="B13" s="11">
        <f t="shared" si="0"/>
        <v>304</v>
      </c>
      <c r="C13" s="11">
        <v>69</v>
      </c>
      <c r="D13" s="11">
        <v>78</v>
      </c>
      <c r="E13" s="11">
        <v>80</v>
      </c>
      <c r="F13" s="11">
        <v>77</v>
      </c>
    </row>
    <row r="14" spans="1:6" ht="15.75">
      <c r="A14" s="18" t="s">
        <v>40</v>
      </c>
      <c r="B14" s="11">
        <f t="shared" si="0"/>
        <v>464</v>
      </c>
      <c r="C14" s="11">
        <v>104</v>
      </c>
      <c r="D14" s="11">
        <v>109</v>
      </c>
      <c r="E14" s="11">
        <v>116</v>
      </c>
      <c r="F14" s="11">
        <v>135</v>
      </c>
    </row>
    <row r="15" spans="1:6" ht="15.75">
      <c r="A15" s="19" t="s">
        <v>45</v>
      </c>
      <c r="B15" s="15">
        <f>SUM(B$9:B14)</f>
        <v>2326</v>
      </c>
      <c r="C15" s="15">
        <f>SUM(C$9:C14)</f>
        <v>552</v>
      </c>
      <c r="D15" s="15">
        <f>SUM(D$9:D14)</f>
        <v>554</v>
      </c>
      <c r="E15" s="15">
        <f>SUM(E$9:E14)</f>
        <v>572</v>
      </c>
      <c r="F15" s="15">
        <f>SUM(F$9:F14)</f>
        <v>648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62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179</v>
      </c>
      <c r="C9" s="11">
        <v>45</v>
      </c>
      <c r="D9" s="11">
        <v>45</v>
      </c>
      <c r="E9" s="11">
        <v>45</v>
      </c>
      <c r="F9" s="11">
        <v>44</v>
      </c>
    </row>
    <row r="10" spans="1:6" ht="15.75">
      <c r="A10" s="18" t="s">
        <v>23</v>
      </c>
      <c r="B10" s="11">
        <f>SUM(C10:F10)</f>
        <v>193</v>
      </c>
      <c r="C10" s="11">
        <v>41</v>
      </c>
      <c r="D10" s="11">
        <v>51</v>
      </c>
      <c r="E10" s="11">
        <v>51</v>
      </c>
      <c r="F10" s="11">
        <v>50</v>
      </c>
    </row>
    <row r="11" spans="1:6" ht="15.75">
      <c r="A11" s="18" t="s">
        <v>35</v>
      </c>
      <c r="B11" s="11">
        <f>SUM(C11:F11)</f>
        <v>674</v>
      </c>
      <c r="C11" s="11">
        <v>155</v>
      </c>
      <c r="D11" s="11">
        <v>172</v>
      </c>
      <c r="E11" s="11">
        <v>176</v>
      </c>
      <c r="F11" s="11">
        <v>171</v>
      </c>
    </row>
    <row r="12" spans="1:6" ht="15.75">
      <c r="A12" s="18" t="s">
        <v>38</v>
      </c>
      <c r="B12" s="11">
        <f>SUM(C12:F12)</f>
        <v>149</v>
      </c>
      <c r="C12" s="11">
        <v>35</v>
      </c>
      <c r="D12" s="11">
        <v>39</v>
      </c>
      <c r="E12" s="11">
        <v>37</v>
      </c>
      <c r="F12" s="11">
        <v>38</v>
      </c>
    </row>
    <row r="13" spans="1:6" ht="15.75">
      <c r="A13" s="18" t="s">
        <v>40</v>
      </c>
      <c r="B13" s="11">
        <f>SUM(C13:F13)</f>
        <v>443</v>
      </c>
      <c r="C13" s="11">
        <v>98</v>
      </c>
      <c r="D13" s="11">
        <v>117</v>
      </c>
      <c r="E13" s="11">
        <v>113</v>
      </c>
      <c r="F13" s="11">
        <v>115</v>
      </c>
    </row>
    <row r="14" spans="1:6" ht="15.75">
      <c r="A14" s="19" t="s">
        <v>45</v>
      </c>
      <c r="B14" s="15">
        <f>SUM(B$9:B13)</f>
        <v>1638</v>
      </c>
      <c r="C14" s="15">
        <f>SUM(C$9:C13)</f>
        <v>374</v>
      </c>
      <c r="D14" s="15">
        <f>SUM(D$9:D13)</f>
        <v>424</v>
      </c>
      <c r="E14" s="15">
        <f>SUM(E$9:E13)</f>
        <v>422</v>
      </c>
      <c r="F14" s="15">
        <f>SUM(F$9:F13)</f>
        <v>418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61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392</v>
      </c>
      <c r="C9" s="11">
        <v>102</v>
      </c>
      <c r="D9" s="11">
        <v>94</v>
      </c>
      <c r="E9" s="11">
        <v>94</v>
      </c>
      <c r="F9" s="11">
        <v>102</v>
      </c>
    </row>
    <row r="10" spans="1:6" ht="15.75">
      <c r="A10" s="18" t="s">
        <v>23</v>
      </c>
      <c r="B10" s="11">
        <f>SUM(C10:F10)</f>
        <v>42</v>
      </c>
      <c r="C10" s="11">
        <v>12</v>
      </c>
      <c r="D10" s="11">
        <v>9</v>
      </c>
      <c r="E10" s="11">
        <v>9</v>
      </c>
      <c r="F10" s="11">
        <v>12</v>
      </c>
    </row>
    <row r="11" spans="1:6" ht="15.75">
      <c r="A11" s="18" t="s">
        <v>30</v>
      </c>
      <c r="B11" s="11">
        <f>SUM(C11:F11)</f>
        <v>169</v>
      </c>
      <c r="C11" s="11">
        <v>44</v>
      </c>
      <c r="D11" s="11">
        <v>36</v>
      </c>
      <c r="E11" s="11">
        <v>43</v>
      </c>
      <c r="F11" s="11">
        <v>46</v>
      </c>
    </row>
    <row r="12" spans="1:6" ht="15.75">
      <c r="A12" s="18" t="s">
        <v>35</v>
      </c>
      <c r="B12" s="11">
        <f>SUM(C12:F12)</f>
        <v>547</v>
      </c>
      <c r="C12" s="11">
        <v>149</v>
      </c>
      <c r="D12" s="11">
        <v>135</v>
      </c>
      <c r="E12" s="11">
        <v>130</v>
      </c>
      <c r="F12" s="11">
        <v>133</v>
      </c>
    </row>
    <row r="13" spans="1:6" ht="15.75">
      <c r="A13" s="18" t="s">
        <v>40</v>
      </c>
      <c r="B13" s="11">
        <f>SUM(C13:F13)</f>
        <v>412</v>
      </c>
      <c r="C13" s="11">
        <v>112</v>
      </c>
      <c r="D13" s="11">
        <v>94</v>
      </c>
      <c r="E13" s="11">
        <v>97</v>
      </c>
      <c r="F13" s="11">
        <v>109</v>
      </c>
    </row>
    <row r="14" spans="1:6" ht="15.75">
      <c r="A14" s="19" t="s">
        <v>45</v>
      </c>
      <c r="B14" s="15">
        <f>SUM(B$9:B13)</f>
        <v>1562</v>
      </c>
      <c r="C14" s="15">
        <f>SUM(C$9:C13)</f>
        <v>419</v>
      </c>
      <c r="D14" s="15">
        <f>SUM(D$9:D13)</f>
        <v>368</v>
      </c>
      <c r="E14" s="15">
        <f>SUM(E$9:E13)</f>
        <v>373</v>
      </c>
      <c r="F14" s="15">
        <f>SUM(F$9:F13)</f>
        <v>402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9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105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28" si="0">SUM(C9:F9)</f>
        <v>5955</v>
      </c>
      <c r="C9" s="11">
        <v>1594</v>
      </c>
      <c r="D9" s="11">
        <v>1454</v>
      </c>
      <c r="E9" s="11">
        <v>1503</v>
      </c>
      <c r="F9" s="11">
        <v>1404</v>
      </c>
    </row>
    <row r="10" spans="1:6" ht="15.75">
      <c r="A10" s="18" t="s">
        <v>9</v>
      </c>
      <c r="B10" s="11">
        <f t="shared" si="0"/>
        <v>390</v>
      </c>
      <c r="C10" s="11">
        <v>117</v>
      </c>
      <c r="D10" s="11">
        <v>95</v>
      </c>
      <c r="E10" s="11">
        <v>95</v>
      </c>
      <c r="F10" s="11">
        <v>83</v>
      </c>
    </row>
    <row r="11" spans="1:6" ht="15.75">
      <c r="A11" s="18" t="s">
        <v>10</v>
      </c>
      <c r="B11" s="11">
        <f t="shared" si="0"/>
        <v>690</v>
      </c>
      <c r="C11" s="11">
        <v>190</v>
      </c>
      <c r="D11" s="11">
        <v>163</v>
      </c>
      <c r="E11" s="11">
        <v>163</v>
      </c>
      <c r="F11" s="11">
        <v>174</v>
      </c>
    </row>
    <row r="12" spans="1:6" ht="15.75">
      <c r="A12" s="18" t="s">
        <v>11</v>
      </c>
      <c r="B12" s="11">
        <f t="shared" si="0"/>
        <v>46</v>
      </c>
      <c r="C12" s="11">
        <v>12</v>
      </c>
      <c r="D12" s="11">
        <v>14</v>
      </c>
      <c r="E12" s="11">
        <v>12</v>
      </c>
      <c r="F12" s="11">
        <v>8</v>
      </c>
    </row>
    <row r="13" spans="1:6" ht="15.75">
      <c r="A13" s="18" t="s">
        <v>20</v>
      </c>
      <c r="B13" s="11">
        <f t="shared" si="0"/>
        <v>1229</v>
      </c>
      <c r="C13" s="11">
        <v>409</v>
      </c>
      <c r="D13" s="11">
        <v>320</v>
      </c>
      <c r="E13" s="11">
        <v>249</v>
      </c>
      <c r="F13" s="11">
        <v>251</v>
      </c>
    </row>
    <row r="14" spans="1:6" ht="15.75">
      <c r="A14" s="18" t="s">
        <v>23</v>
      </c>
      <c r="B14" s="11">
        <f t="shared" si="0"/>
        <v>1707</v>
      </c>
      <c r="C14" s="11">
        <v>462</v>
      </c>
      <c r="D14" s="11">
        <v>424</v>
      </c>
      <c r="E14" s="11">
        <v>394</v>
      </c>
      <c r="F14" s="11">
        <v>427</v>
      </c>
    </row>
    <row r="15" spans="1:6" ht="15.75">
      <c r="A15" s="18" t="s">
        <v>24</v>
      </c>
      <c r="B15" s="11">
        <f t="shared" si="0"/>
        <v>974</v>
      </c>
      <c r="C15" s="11">
        <v>265</v>
      </c>
      <c r="D15" s="11">
        <v>243</v>
      </c>
      <c r="E15" s="11">
        <v>218</v>
      </c>
      <c r="F15" s="11">
        <v>248</v>
      </c>
    </row>
    <row r="16" spans="1:6" ht="15.75">
      <c r="A16" s="18" t="s">
        <v>25</v>
      </c>
      <c r="B16" s="11">
        <f t="shared" si="0"/>
        <v>712</v>
      </c>
      <c r="C16" s="11">
        <v>194</v>
      </c>
      <c r="D16" s="11">
        <v>174</v>
      </c>
      <c r="E16" s="11">
        <v>164</v>
      </c>
      <c r="F16" s="11">
        <v>180</v>
      </c>
    </row>
    <row r="17" spans="1:6" ht="15.75">
      <c r="A17" s="18" t="s">
        <v>26</v>
      </c>
      <c r="B17" s="11">
        <f t="shared" si="0"/>
        <v>456</v>
      </c>
      <c r="C17" s="11">
        <v>135</v>
      </c>
      <c r="D17" s="11">
        <v>117</v>
      </c>
      <c r="E17" s="11">
        <v>101</v>
      </c>
      <c r="F17" s="11">
        <v>103</v>
      </c>
    </row>
    <row r="18" spans="1:6" ht="15.75">
      <c r="A18" s="18" t="s">
        <v>27</v>
      </c>
      <c r="B18" s="11">
        <f t="shared" si="0"/>
        <v>839</v>
      </c>
      <c r="C18" s="11">
        <v>230</v>
      </c>
      <c r="D18" s="11">
        <v>223</v>
      </c>
      <c r="E18" s="11">
        <v>204</v>
      </c>
      <c r="F18" s="11">
        <v>182</v>
      </c>
    </row>
    <row r="19" spans="1:6" ht="15.75">
      <c r="A19" s="18" t="s">
        <v>28</v>
      </c>
      <c r="B19" s="11">
        <f t="shared" si="0"/>
        <v>1183</v>
      </c>
      <c r="C19" s="11">
        <v>336</v>
      </c>
      <c r="D19" s="11">
        <v>308</v>
      </c>
      <c r="E19" s="11">
        <v>237</v>
      </c>
      <c r="F19" s="11">
        <v>302</v>
      </c>
    </row>
    <row r="20" spans="1:6" ht="15.75">
      <c r="A20" s="18" t="s">
        <v>31</v>
      </c>
      <c r="B20" s="11">
        <f t="shared" si="0"/>
        <v>756</v>
      </c>
      <c r="C20" s="11">
        <v>274</v>
      </c>
      <c r="D20" s="11">
        <v>193</v>
      </c>
      <c r="E20" s="11">
        <v>139</v>
      </c>
      <c r="F20" s="11">
        <v>150</v>
      </c>
    </row>
    <row r="21" spans="1:6" ht="15.75">
      <c r="A21" s="18" t="s">
        <v>33</v>
      </c>
      <c r="B21" s="11">
        <f t="shared" si="0"/>
        <v>764</v>
      </c>
      <c r="C21" s="11">
        <v>197</v>
      </c>
      <c r="D21" s="11">
        <v>191</v>
      </c>
      <c r="E21" s="11">
        <v>180</v>
      </c>
      <c r="F21" s="11">
        <v>196</v>
      </c>
    </row>
    <row r="22" spans="1:6" ht="15.75">
      <c r="A22" s="18" t="s">
        <v>34</v>
      </c>
      <c r="B22" s="11">
        <f t="shared" si="0"/>
        <v>1415</v>
      </c>
      <c r="C22" s="11">
        <v>422</v>
      </c>
      <c r="D22" s="11">
        <v>350</v>
      </c>
      <c r="E22" s="11">
        <v>299</v>
      </c>
      <c r="F22" s="11">
        <v>344</v>
      </c>
    </row>
    <row r="23" spans="1:6" ht="15.75">
      <c r="A23" s="18" t="s">
        <v>38</v>
      </c>
      <c r="B23" s="11">
        <f t="shared" si="0"/>
        <v>1670</v>
      </c>
      <c r="C23" s="11">
        <v>500</v>
      </c>
      <c r="D23" s="11">
        <v>428</v>
      </c>
      <c r="E23" s="11">
        <v>378</v>
      </c>
      <c r="F23" s="11">
        <v>364</v>
      </c>
    </row>
    <row r="24" spans="1:6" ht="15.75">
      <c r="A24" s="18" t="s">
        <v>39</v>
      </c>
      <c r="B24" s="11">
        <f t="shared" si="0"/>
        <v>1277</v>
      </c>
      <c r="C24" s="11">
        <v>383</v>
      </c>
      <c r="D24" s="11">
        <v>319</v>
      </c>
      <c r="E24" s="11">
        <v>267</v>
      </c>
      <c r="F24" s="11">
        <v>308</v>
      </c>
    </row>
    <row r="25" spans="1:6" ht="15.75">
      <c r="A25" s="18" t="s">
        <v>40</v>
      </c>
      <c r="B25" s="11">
        <f t="shared" si="0"/>
        <v>298</v>
      </c>
      <c r="C25" s="11">
        <v>107</v>
      </c>
      <c r="D25" s="11">
        <v>85</v>
      </c>
      <c r="E25" s="11">
        <v>64</v>
      </c>
      <c r="F25" s="11">
        <v>42</v>
      </c>
    </row>
    <row r="26" spans="1:6" ht="15.75">
      <c r="A26" s="18" t="s">
        <v>41</v>
      </c>
      <c r="B26" s="11">
        <f t="shared" si="0"/>
        <v>1618</v>
      </c>
      <c r="C26" s="11">
        <v>548</v>
      </c>
      <c r="D26" s="11">
        <v>438</v>
      </c>
      <c r="E26" s="11">
        <v>327</v>
      </c>
      <c r="F26" s="11">
        <v>305</v>
      </c>
    </row>
    <row r="27" spans="1:6" ht="15.75">
      <c r="A27" s="18" t="s">
        <v>43</v>
      </c>
      <c r="B27" s="11">
        <f t="shared" si="0"/>
        <v>699</v>
      </c>
      <c r="C27" s="11">
        <v>230</v>
      </c>
      <c r="D27" s="11">
        <v>176</v>
      </c>
      <c r="E27" s="11">
        <v>141</v>
      </c>
      <c r="F27" s="11">
        <v>152</v>
      </c>
    </row>
    <row r="28" spans="1:6" ht="15.75">
      <c r="A28" s="18" t="s">
        <v>44</v>
      </c>
      <c r="B28" s="11">
        <f t="shared" si="0"/>
        <v>674</v>
      </c>
      <c r="C28" s="11">
        <v>166</v>
      </c>
      <c r="D28" s="11">
        <v>168</v>
      </c>
      <c r="E28" s="11">
        <v>161</v>
      </c>
      <c r="F28" s="11">
        <v>179</v>
      </c>
    </row>
    <row r="29" spans="1:6" ht="15.75">
      <c r="A29" s="19" t="s">
        <v>45</v>
      </c>
      <c r="B29" s="15">
        <f>SUM(B$9:B28)</f>
        <v>23352</v>
      </c>
      <c r="C29" s="15">
        <f>SUM(C$9:C28)</f>
        <v>6771</v>
      </c>
      <c r="D29" s="15">
        <f>SUM(D$9:D28)</f>
        <v>5883</v>
      </c>
      <c r="E29" s="15">
        <f>SUM(E$9:E28)</f>
        <v>5296</v>
      </c>
      <c r="F29" s="15">
        <f>SUM(F$9:F28)</f>
        <v>5402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60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227</v>
      </c>
      <c r="C9" s="11">
        <v>55</v>
      </c>
      <c r="D9" s="11">
        <v>60</v>
      </c>
      <c r="E9" s="11">
        <v>50</v>
      </c>
      <c r="F9" s="11">
        <v>62</v>
      </c>
    </row>
    <row r="10" spans="1:6" ht="15.75">
      <c r="A10" s="18" t="s">
        <v>19</v>
      </c>
      <c r="B10" s="11">
        <f t="shared" si="0"/>
        <v>705</v>
      </c>
      <c r="C10" s="11">
        <v>169</v>
      </c>
      <c r="D10" s="11">
        <v>191</v>
      </c>
      <c r="E10" s="11">
        <v>155</v>
      </c>
      <c r="F10" s="11">
        <v>190</v>
      </c>
    </row>
    <row r="11" spans="1:6" ht="15.75">
      <c r="A11" s="18" t="s">
        <v>23</v>
      </c>
      <c r="B11" s="11">
        <f t="shared" si="0"/>
        <v>423</v>
      </c>
      <c r="C11" s="11">
        <v>103</v>
      </c>
      <c r="D11" s="11">
        <v>114</v>
      </c>
      <c r="E11" s="11">
        <v>93</v>
      </c>
      <c r="F11" s="11">
        <v>113</v>
      </c>
    </row>
    <row r="12" spans="1:6" ht="15.75">
      <c r="A12" s="18" t="s">
        <v>30</v>
      </c>
      <c r="B12" s="11">
        <f t="shared" si="0"/>
        <v>202</v>
      </c>
      <c r="C12" s="11">
        <v>50</v>
      </c>
      <c r="D12" s="11">
        <v>52</v>
      </c>
      <c r="E12" s="11">
        <v>45</v>
      </c>
      <c r="F12" s="11">
        <v>55</v>
      </c>
    </row>
    <row r="13" spans="1:6" ht="15.75">
      <c r="A13" s="18" t="s">
        <v>35</v>
      </c>
      <c r="B13" s="11">
        <f t="shared" si="0"/>
        <v>1045</v>
      </c>
      <c r="C13" s="11">
        <v>252</v>
      </c>
      <c r="D13" s="11">
        <v>274</v>
      </c>
      <c r="E13" s="11">
        <v>246</v>
      </c>
      <c r="F13" s="11">
        <v>273</v>
      </c>
    </row>
    <row r="14" spans="1:6" ht="15.75">
      <c r="A14" s="18" t="s">
        <v>38</v>
      </c>
      <c r="B14" s="11">
        <f t="shared" si="0"/>
        <v>555</v>
      </c>
      <c r="C14" s="11">
        <v>137</v>
      </c>
      <c r="D14" s="11">
        <v>149</v>
      </c>
      <c r="E14" s="11">
        <v>124</v>
      </c>
      <c r="F14" s="11">
        <v>145</v>
      </c>
    </row>
    <row r="15" spans="1:6" ht="15.75">
      <c r="A15" s="18" t="s">
        <v>40</v>
      </c>
      <c r="B15" s="11">
        <f t="shared" si="0"/>
        <v>769</v>
      </c>
      <c r="C15" s="11">
        <v>190</v>
      </c>
      <c r="D15" s="11">
        <v>203</v>
      </c>
      <c r="E15" s="11">
        <v>172</v>
      </c>
      <c r="F15" s="11">
        <v>204</v>
      </c>
    </row>
    <row r="16" spans="1:6" ht="15.75">
      <c r="A16" s="19" t="s">
        <v>45</v>
      </c>
      <c r="B16" s="15">
        <f>SUM(B$9:B15)</f>
        <v>3926</v>
      </c>
      <c r="C16" s="15">
        <f>SUM(C$9:C15)</f>
        <v>956</v>
      </c>
      <c r="D16" s="15">
        <f>SUM(D$9:D15)</f>
        <v>1043</v>
      </c>
      <c r="E16" s="15">
        <f>SUM(E$9:E15)</f>
        <v>885</v>
      </c>
      <c r="F16" s="15">
        <f>SUM(F$9:F15)</f>
        <v>1042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59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29</v>
      </c>
      <c r="B9" s="11">
        <f>SUM(C9:F9)</f>
        <v>100</v>
      </c>
      <c r="C9" s="11">
        <v>20</v>
      </c>
      <c r="D9" s="11">
        <v>45</v>
      </c>
      <c r="E9" s="11">
        <v>20</v>
      </c>
      <c r="F9" s="11">
        <v>15</v>
      </c>
    </row>
    <row r="10" spans="1:6" ht="15.75">
      <c r="A10" s="19" t="s">
        <v>45</v>
      </c>
      <c r="B10" s="15">
        <f>SUM(B$9)</f>
        <v>100</v>
      </c>
      <c r="C10" s="15">
        <f>SUM(C$9)</f>
        <v>20</v>
      </c>
      <c r="D10" s="15">
        <f>SUM(D$9)</f>
        <v>45</v>
      </c>
      <c r="E10" s="15">
        <f>SUM(E$9)</f>
        <v>20</v>
      </c>
      <c r="F10" s="15">
        <f>SUM(F$9)</f>
        <v>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57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29</v>
      </c>
      <c r="B9" s="11">
        <f>SUM(C9:F9)</f>
        <v>600</v>
      </c>
      <c r="C9" s="11">
        <v>270</v>
      </c>
      <c r="D9" s="11">
        <v>150</v>
      </c>
      <c r="E9" s="11">
        <v>75</v>
      </c>
      <c r="F9" s="11">
        <v>105</v>
      </c>
    </row>
    <row r="10" spans="1:6" ht="15.75">
      <c r="A10" s="19" t="s">
        <v>45</v>
      </c>
      <c r="B10" s="15">
        <f>SUM(B$9)</f>
        <v>600</v>
      </c>
      <c r="C10" s="15">
        <f>SUM(C$9)</f>
        <v>270</v>
      </c>
      <c r="D10" s="15">
        <f>SUM(D$9)</f>
        <v>150</v>
      </c>
      <c r="E10" s="15">
        <f>SUM(E$9)</f>
        <v>75</v>
      </c>
      <c r="F10" s="15">
        <f>SUM(F$9)</f>
        <v>105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104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29</v>
      </c>
      <c r="B9" s="11">
        <f>SUM(C9:F9)</f>
        <v>4760</v>
      </c>
      <c r="C9" s="11">
        <v>1121</v>
      </c>
      <c r="D9" s="11">
        <v>1142</v>
      </c>
      <c r="E9" s="11">
        <v>941</v>
      </c>
      <c r="F9" s="11">
        <v>1556</v>
      </c>
    </row>
    <row r="10" spans="1:6" ht="15.75">
      <c r="A10" s="19" t="s">
        <v>45</v>
      </c>
      <c r="B10" s="15">
        <f>SUM(B$9)</f>
        <v>4760</v>
      </c>
      <c r="C10" s="15">
        <f>SUM(C$9)</f>
        <v>1121</v>
      </c>
      <c r="D10" s="15">
        <f>SUM(D$9)</f>
        <v>1142</v>
      </c>
      <c r="E10" s="15">
        <f>SUM(E$9)</f>
        <v>941</v>
      </c>
      <c r="F10" s="15">
        <f>SUM(F$9)</f>
        <v>1556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1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103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30" si="0">SUM(C9:F9)</f>
        <v>46</v>
      </c>
      <c r="C9" s="11">
        <v>14</v>
      </c>
      <c r="D9" s="11">
        <v>11</v>
      </c>
      <c r="E9" s="11">
        <v>7</v>
      </c>
      <c r="F9" s="11">
        <v>14</v>
      </c>
    </row>
    <row r="10" spans="1:6" ht="15.75">
      <c r="A10" s="18" t="s">
        <v>9</v>
      </c>
      <c r="B10" s="11">
        <f t="shared" si="0"/>
        <v>31</v>
      </c>
      <c r="C10" s="11">
        <v>16</v>
      </c>
      <c r="D10" s="11">
        <v>4</v>
      </c>
      <c r="E10" s="11">
        <v>7</v>
      </c>
      <c r="F10" s="11">
        <v>4</v>
      </c>
    </row>
    <row r="11" spans="1:6" ht="15.75">
      <c r="A11" s="18" t="s">
        <v>10</v>
      </c>
      <c r="B11" s="11">
        <f t="shared" si="0"/>
        <v>230</v>
      </c>
      <c r="C11" s="11">
        <v>51</v>
      </c>
      <c r="D11" s="11">
        <v>57</v>
      </c>
      <c r="E11" s="11">
        <v>59</v>
      </c>
      <c r="F11" s="11">
        <v>63</v>
      </c>
    </row>
    <row r="12" spans="1:6" ht="15.75">
      <c r="A12" s="18" t="s">
        <v>11</v>
      </c>
      <c r="B12" s="11">
        <f t="shared" si="0"/>
        <v>110</v>
      </c>
      <c r="C12" s="11">
        <v>31</v>
      </c>
      <c r="D12" s="11">
        <v>28</v>
      </c>
      <c r="E12" s="11">
        <v>22</v>
      </c>
      <c r="F12" s="11">
        <v>29</v>
      </c>
    </row>
    <row r="13" spans="1:6" ht="15.75">
      <c r="A13" s="18" t="s">
        <v>13</v>
      </c>
      <c r="B13" s="11">
        <f t="shared" si="0"/>
        <v>143</v>
      </c>
      <c r="C13" s="11">
        <v>3</v>
      </c>
      <c r="D13" s="11">
        <v>31</v>
      </c>
      <c r="E13" s="11">
        <v>46</v>
      </c>
      <c r="F13" s="11">
        <v>63</v>
      </c>
    </row>
    <row r="14" spans="1:6" ht="15.75">
      <c r="A14" s="18" t="s">
        <v>14</v>
      </c>
      <c r="B14" s="11">
        <f t="shared" si="0"/>
        <v>139</v>
      </c>
      <c r="C14" s="11">
        <v>33</v>
      </c>
      <c r="D14" s="11">
        <v>32</v>
      </c>
      <c r="E14" s="11">
        <v>33</v>
      </c>
      <c r="F14" s="11">
        <v>41</v>
      </c>
    </row>
    <row r="15" spans="1:6" ht="15.75">
      <c r="A15" s="18" t="s">
        <v>15</v>
      </c>
      <c r="B15" s="11">
        <f t="shared" si="0"/>
        <v>550</v>
      </c>
      <c r="C15" s="11">
        <v>116</v>
      </c>
      <c r="D15" s="11">
        <v>144</v>
      </c>
      <c r="E15" s="11">
        <v>134</v>
      </c>
      <c r="F15" s="11">
        <v>156</v>
      </c>
    </row>
    <row r="16" spans="1:6" ht="15.75">
      <c r="A16" s="18" t="s">
        <v>16</v>
      </c>
      <c r="B16" s="11">
        <f t="shared" si="0"/>
        <v>567</v>
      </c>
      <c r="C16" s="11">
        <v>122</v>
      </c>
      <c r="D16" s="11">
        <v>141</v>
      </c>
      <c r="E16" s="11">
        <v>148</v>
      </c>
      <c r="F16" s="11">
        <v>156</v>
      </c>
    </row>
    <row r="17" spans="1:6" ht="15.75">
      <c r="A17" s="18" t="s">
        <v>17</v>
      </c>
      <c r="B17" s="11">
        <f t="shared" si="0"/>
        <v>1405</v>
      </c>
      <c r="C17" s="11">
        <v>332</v>
      </c>
      <c r="D17" s="11">
        <v>321</v>
      </c>
      <c r="E17" s="11">
        <v>327</v>
      </c>
      <c r="F17" s="11">
        <v>425</v>
      </c>
    </row>
    <row r="18" spans="1:6" ht="15.75">
      <c r="A18" s="18" t="s">
        <v>18</v>
      </c>
      <c r="B18" s="11">
        <f t="shared" si="0"/>
        <v>334</v>
      </c>
      <c r="C18" s="11">
        <v>93</v>
      </c>
      <c r="D18" s="11">
        <v>80</v>
      </c>
      <c r="E18" s="11">
        <v>75</v>
      </c>
      <c r="F18" s="11">
        <v>86</v>
      </c>
    </row>
    <row r="19" spans="1:6" ht="15.75">
      <c r="A19" s="18" t="s">
        <v>19</v>
      </c>
      <c r="B19" s="11">
        <f t="shared" si="0"/>
        <v>100</v>
      </c>
      <c r="C19" s="11">
        <v>100</v>
      </c>
      <c r="D19" s="11"/>
      <c r="E19" s="11"/>
      <c r="F19" s="11"/>
    </row>
    <row r="20" spans="1:6" ht="15.75">
      <c r="A20" s="18" t="s">
        <v>22</v>
      </c>
      <c r="B20" s="11">
        <f t="shared" si="0"/>
        <v>429</v>
      </c>
      <c r="C20" s="11">
        <v>52</v>
      </c>
      <c r="D20" s="11">
        <v>80</v>
      </c>
      <c r="E20" s="11">
        <v>123</v>
      </c>
      <c r="F20" s="11">
        <v>174</v>
      </c>
    </row>
    <row r="21" spans="1:6" ht="15.75">
      <c r="A21" s="18" t="s">
        <v>23</v>
      </c>
      <c r="B21" s="11">
        <f t="shared" si="0"/>
        <v>1137</v>
      </c>
      <c r="C21" s="11">
        <v>270</v>
      </c>
      <c r="D21" s="11">
        <v>264</v>
      </c>
      <c r="E21" s="11">
        <v>279</v>
      </c>
      <c r="F21" s="11">
        <v>324</v>
      </c>
    </row>
    <row r="22" spans="1:6" ht="15.75">
      <c r="A22" s="18" t="s">
        <v>24</v>
      </c>
      <c r="B22" s="11">
        <f t="shared" si="0"/>
        <v>365</v>
      </c>
      <c r="C22" s="11">
        <v>76</v>
      </c>
      <c r="D22" s="11">
        <v>93</v>
      </c>
      <c r="E22" s="11">
        <v>94</v>
      </c>
      <c r="F22" s="11">
        <v>102</v>
      </c>
    </row>
    <row r="23" spans="1:6" ht="15.75">
      <c r="A23" s="18" t="s">
        <v>25</v>
      </c>
      <c r="B23" s="11">
        <f t="shared" si="0"/>
        <v>501</v>
      </c>
      <c r="C23" s="11">
        <v>112</v>
      </c>
      <c r="D23" s="11">
        <v>116</v>
      </c>
      <c r="E23" s="11">
        <v>121</v>
      </c>
      <c r="F23" s="11">
        <v>152</v>
      </c>
    </row>
    <row r="24" spans="1:6" ht="15.75">
      <c r="A24" s="18" t="s">
        <v>26</v>
      </c>
      <c r="B24" s="11">
        <f t="shared" si="0"/>
        <v>315</v>
      </c>
      <c r="C24" s="11">
        <v>76</v>
      </c>
      <c r="D24" s="11">
        <v>79</v>
      </c>
      <c r="E24" s="11">
        <v>81</v>
      </c>
      <c r="F24" s="11">
        <v>79</v>
      </c>
    </row>
    <row r="25" spans="1:6" ht="15.75">
      <c r="A25" s="18" t="s">
        <v>28</v>
      </c>
      <c r="B25" s="11">
        <f t="shared" si="0"/>
        <v>1478</v>
      </c>
      <c r="C25" s="11">
        <v>361</v>
      </c>
      <c r="D25" s="11">
        <v>359</v>
      </c>
      <c r="E25" s="11">
        <v>354</v>
      </c>
      <c r="F25" s="11">
        <v>404</v>
      </c>
    </row>
    <row r="26" spans="1:6" ht="15.75">
      <c r="A26" s="18" t="s">
        <v>30</v>
      </c>
      <c r="B26" s="11">
        <f t="shared" si="0"/>
        <v>2796</v>
      </c>
      <c r="C26" s="11">
        <v>725</v>
      </c>
      <c r="D26" s="11">
        <v>650</v>
      </c>
      <c r="E26" s="11">
        <v>673</v>
      </c>
      <c r="F26" s="11">
        <v>748</v>
      </c>
    </row>
    <row r="27" spans="1:6" ht="15.75">
      <c r="A27" s="18" t="s">
        <v>31</v>
      </c>
      <c r="B27" s="11">
        <f t="shared" si="0"/>
        <v>678</v>
      </c>
      <c r="C27" s="11">
        <v>143</v>
      </c>
      <c r="D27" s="11">
        <v>172</v>
      </c>
      <c r="E27" s="11">
        <v>172</v>
      </c>
      <c r="F27" s="11">
        <v>191</v>
      </c>
    </row>
    <row r="28" spans="1:6" ht="15.75">
      <c r="A28" s="18" t="s">
        <v>33</v>
      </c>
      <c r="B28" s="11">
        <f t="shared" si="0"/>
        <v>227</v>
      </c>
      <c r="C28" s="11">
        <v>53</v>
      </c>
      <c r="D28" s="11">
        <v>59</v>
      </c>
      <c r="E28" s="11">
        <v>51</v>
      </c>
      <c r="F28" s="11">
        <v>64</v>
      </c>
    </row>
    <row r="29" spans="1:6" ht="15.75">
      <c r="A29" s="18" t="s">
        <v>38</v>
      </c>
      <c r="B29" s="11">
        <f t="shared" si="0"/>
        <v>869</v>
      </c>
      <c r="C29" s="11">
        <v>222</v>
      </c>
      <c r="D29" s="11">
        <v>202</v>
      </c>
      <c r="E29" s="11">
        <v>202</v>
      </c>
      <c r="F29" s="11">
        <v>243</v>
      </c>
    </row>
    <row r="30" spans="1:6" ht="15.75">
      <c r="A30" s="18" t="s">
        <v>42</v>
      </c>
      <c r="B30" s="11">
        <f t="shared" si="0"/>
        <v>160</v>
      </c>
      <c r="C30" s="11">
        <v>43</v>
      </c>
      <c r="D30" s="11">
        <v>41</v>
      </c>
      <c r="E30" s="11">
        <v>38</v>
      </c>
      <c r="F30" s="11">
        <v>38</v>
      </c>
    </row>
    <row r="31" spans="1:6" ht="15.75">
      <c r="A31" s="19" t="s">
        <v>45</v>
      </c>
      <c r="B31" s="15">
        <f>SUM(B$9:B30)</f>
        <v>12610</v>
      </c>
      <c r="C31" s="15">
        <f>SUM(C$9:C30)</f>
        <v>3044</v>
      </c>
      <c r="D31" s="15">
        <f>SUM(D$9:D30)</f>
        <v>2964</v>
      </c>
      <c r="E31" s="15">
        <f>SUM(E$9:E30)</f>
        <v>3046</v>
      </c>
      <c r="F31" s="15">
        <f>SUM(F$9:F30)</f>
        <v>3556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102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>SUM(C9:F9)</f>
        <v>24</v>
      </c>
      <c r="C9" s="11">
        <v>7</v>
      </c>
      <c r="D9" s="11">
        <v>7</v>
      </c>
      <c r="E9" s="11">
        <v>8</v>
      </c>
      <c r="F9" s="11">
        <v>2</v>
      </c>
    </row>
    <row r="10" spans="1:6" ht="15.75">
      <c r="A10" s="18" t="s">
        <v>19</v>
      </c>
      <c r="B10" s="11">
        <f>SUM(C10:F10)</f>
        <v>4639</v>
      </c>
      <c r="C10" s="11">
        <v>1267</v>
      </c>
      <c r="D10" s="11">
        <v>1220</v>
      </c>
      <c r="E10" s="11">
        <v>1085</v>
      </c>
      <c r="F10" s="11">
        <v>1067</v>
      </c>
    </row>
    <row r="11" spans="1:6" ht="15.75">
      <c r="A11" s="19" t="s">
        <v>45</v>
      </c>
      <c r="B11" s="15">
        <f>SUM(B$9:B10)</f>
        <v>4663</v>
      </c>
      <c r="C11" s="15">
        <f>SUM(C$9:C10)</f>
        <v>1274</v>
      </c>
      <c r="D11" s="15">
        <f>SUM(D$9:D10)</f>
        <v>1227</v>
      </c>
      <c r="E11" s="15">
        <f>SUM(E$9:E10)</f>
        <v>1093</v>
      </c>
      <c r="F11" s="15">
        <f>SUM(F$9:F10)</f>
        <v>1069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L21" sqref="L21"/>
      <selection pane="topRight" activeCell="L21" sqref="L21"/>
      <selection pane="bottomLeft" activeCell="L21" sqref="L21"/>
      <selection pane="bottomRight" activeCell="L21" sqref="L2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73" t="s">
        <v>56</v>
      </c>
      <c r="B1" s="73"/>
      <c r="C1" s="73"/>
      <c r="D1" s="73"/>
      <c r="E1" s="73"/>
      <c r="F1" s="73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75" t="s">
        <v>101</v>
      </c>
      <c r="B3" s="75"/>
      <c r="C3" s="75"/>
      <c r="D3" s="75"/>
      <c r="E3" s="75"/>
      <c r="F3" s="75"/>
    </row>
    <row r="4" spans="1:6" ht="43.5" customHeight="1">
      <c r="B4" s="9"/>
      <c r="C4" s="9"/>
      <c r="D4" s="9"/>
      <c r="E4" s="9"/>
      <c r="F4" s="9"/>
    </row>
    <row r="5" spans="1:6" ht="15.75" customHeight="1">
      <c r="A5" s="65" t="s">
        <v>1</v>
      </c>
      <c r="B5" s="74" t="s">
        <v>188</v>
      </c>
      <c r="C5" s="74"/>
      <c r="D5" s="74"/>
      <c r="E5" s="74"/>
      <c r="F5" s="74"/>
    </row>
    <row r="6" spans="1:6" ht="15.75" customHeight="1">
      <c r="A6" s="66"/>
      <c r="B6" s="74" t="s">
        <v>2</v>
      </c>
      <c r="C6" s="74" t="s">
        <v>58</v>
      </c>
      <c r="D6" s="74"/>
      <c r="E6" s="74"/>
      <c r="F6" s="74"/>
    </row>
    <row r="7" spans="1:6" ht="31.5" customHeight="1">
      <c r="A7" s="67"/>
      <c r="B7" s="74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12</v>
      </c>
      <c r="B9" s="11">
        <f>SUM(C9:F9)</f>
        <v>702</v>
      </c>
      <c r="C9" s="11">
        <v>164</v>
      </c>
      <c r="D9" s="11">
        <v>180</v>
      </c>
      <c r="E9" s="11">
        <v>170</v>
      </c>
      <c r="F9" s="11">
        <v>188</v>
      </c>
    </row>
    <row r="10" spans="1:6" ht="15.75">
      <c r="A10" s="18" t="s">
        <v>23</v>
      </c>
      <c r="B10" s="11">
        <f>SUM(C10:F10)</f>
        <v>143</v>
      </c>
      <c r="C10" s="11">
        <v>26</v>
      </c>
      <c r="D10" s="11">
        <v>43</v>
      </c>
      <c r="E10" s="11">
        <v>28</v>
      </c>
      <c r="F10" s="11">
        <v>46</v>
      </c>
    </row>
    <row r="11" spans="1:6" ht="15.75">
      <c r="A11" s="18" t="s">
        <v>35</v>
      </c>
      <c r="B11" s="11">
        <f>SUM(C11:F11)</f>
        <v>290</v>
      </c>
      <c r="C11" s="11">
        <v>88</v>
      </c>
      <c r="D11" s="11">
        <v>72</v>
      </c>
      <c r="E11" s="11">
        <v>81</v>
      </c>
      <c r="F11" s="11">
        <v>49</v>
      </c>
    </row>
    <row r="12" spans="1:6" ht="15.75">
      <c r="A12" s="19" t="s">
        <v>45</v>
      </c>
      <c r="B12" s="15">
        <f>SUM(B$9:B11)</f>
        <v>1135</v>
      </c>
      <c r="C12" s="15">
        <f>SUM(C$9:C11)</f>
        <v>278</v>
      </c>
      <c r="D12" s="15">
        <f>SUM(D$9:D11)</f>
        <v>295</v>
      </c>
      <c r="E12" s="15">
        <f>SUM(E$9:E11)</f>
        <v>279</v>
      </c>
      <c r="F12" s="15">
        <f>SUM(F$9:F11)</f>
        <v>283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1" baseType="lpstr">
      <vt:lpstr>общий свод</vt:lpstr>
      <vt:lpstr>Свод по МО покварт.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ВГБ №2</vt:lpstr>
      <vt:lpstr>МЦ "Бодрость"</vt:lpstr>
      <vt:lpstr>Новый источник</vt:lpstr>
      <vt:lpstr>Клиника Константа</vt:lpstr>
      <vt:lpstr>ВГРД</vt:lpstr>
      <vt:lpstr>ЧГБ(Череповец)</vt:lpstr>
      <vt:lpstr>ЧГБ(районы)</vt:lpstr>
      <vt:lpstr>МСЧ "Северсталь"</vt:lpstr>
      <vt:lpstr>ЧГРД</vt:lpstr>
      <vt:lpstr>ПАО "Северсталь"</vt:lpstr>
      <vt:lpstr>Бабаевская ЦРБ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Офтальмологический центр</vt:lpstr>
      <vt:lpstr>'Свод по МО покварт.'!mo</vt:lpstr>
      <vt:lpstr>'АВА-ПЕТЕР'!OrgName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№1'!OrgName</vt:lpstr>
      <vt:lpstr>'ВГБ №2'!OrgName</vt:lpstr>
      <vt:lpstr>ВГРД!OrgName</vt:lpstr>
      <vt:lpstr>'Великоустюгская ЦРБ'!OrgName</vt:lpstr>
      <vt:lpstr>'Верховажская ЦРБ'!OrgName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ВООБ!OrgName</vt:lpstr>
      <vt:lpstr>ВООД!OrgName</vt:lpstr>
      <vt:lpstr>'Вытегорская ЦРБ'!OrgName</vt:lpstr>
      <vt:lpstr>'Грязовецкая ЦРБ'!OrgName</vt:lpstr>
      <vt:lpstr>'Кадуйская ЦРБ'!OrgName</vt:lpstr>
      <vt:lpstr>'К-Городецкая ЦРБ'!OrgName</vt:lpstr>
      <vt:lpstr>'Кирилловская ЦРБ'!OrgName</vt:lpstr>
      <vt:lpstr>'Клиника Константа'!OrgName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'Нюксенская ЦРБ'!OrgName</vt:lpstr>
      <vt:lpstr>'Офтальмологический центр'!OrgName</vt:lpstr>
      <vt:lpstr>'ПАО "Северсталь"'!OrgName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ЧГРД!OrgName</vt:lpstr>
      <vt:lpstr>'Шекснинская ЦРБ'!OrgName</vt:lpstr>
      <vt:lpstr>'общий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2022-03-29T12:01:32Z</dcterms:modified>
</cp:coreProperties>
</file>