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505" yWindow="-15" windowWidth="14340" windowHeight="12795" tabRatio="985" firstSheet="1" activeTab="1"/>
  </bookViews>
  <sheets>
    <sheet name="System" sheetId="5" state="veryHidden" r:id="rId1"/>
    <sheet name="общий свод" sheetId="58" r:id="rId2"/>
    <sheet name="Свод" sheetId="6" r:id="rId3"/>
    <sheet name="ВОКБ" sheetId="57" r:id="rId4"/>
    <sheet name="ВООБ" sheetId="56" r:id="rId5"/>
    <sheet name="ВОДКБ_22" sheetId="55" r:id="rId6"/>
    <sheet name="ВОИБ" sheetId="54" r:id="rId7"/>
    <sheet name="ВОГВВ" sheetId="53" r:id="rId8"/>
    <sheet name="ВОКВД" sheetId="52" r:id="rId9"/>
    <sheet name="ВООД" sheetId="51" r:id="rId10"/>
    <sheet name="ВОКВД №2" sheetId="50" r:id="rId11"/>
    <sheet name="ВОКБ №2" sheetId="49" r:id="rId12"/>
    <sheet name="ВОДБ № 2" sheetId="48" r:id="rId13"/>
    <sheet name="ВГБ №1" sheetId="47" r:id="rId14"/>
    <sheet name="ВГБ №2" sheetId="46" r:id="rId15"/>
    <sheet name="МЦ &quot;Бодрость&quot;" sheetId="44" r:id="rId16"/>
    <sheet name="Новый источник" sheetId="43" r:id="rId17"/>
    <sheet name="Клиника Константа" sheetId="42" r:id="rId18"/>
    <sheet name="ВГРД" sheetId="41" r:id="rId19"/>
    <sheet name="ЧГБ(Череповец)" sheetId="40" r:id="rId20"/>
    <sheet name="ЧГБ(районы)" sheetId="39" r:id="rId21"/>
    <sheet name="МСЧ &quot;Северсталь&quot;" sheetId="38" r:id="rId22"/>
    <sheet name="ЧГРД" sheetId="37" r:id="rId23"/>
    <sheet name="ПАО &quot;Северсталь&quot;" sheetId="36" r:id="rId24"/>
    <sheet name="Бабаевская ЦРБ" sheetId="35" r:id="rId25"/>
    <sheet name="Бабушкинская ЦРБ" sheetId="34" r:id="rId26"/>
    <sheet name="Белозерская ЦРБ" sheetId="33" r:id="rId27"/>
    <sheet name="Вашкинская ЦРБ" sheetId="32" r:id="rId28"/>
    <sheet name="Великоустюгская ЦРБ" sheetId="31" r:id="rId29"/>
    <sheet name="Верховажская ЦРБ" sheetId="30" r:id="rId30"/>
    <sheet name="Вожегодская ЦРБ" sheetId="29" r:id="rId31"/>
    <sheet name="Вологодская ЦРБ" sheetId="28" r:id="rId32"/>
    <sheet name="Вытегорская ЦРБ" sheetId="27" r:id="rId33"/>
    <sheet name="Грязовецкая ЦРБ" sheetId="26" r:id="rId34"/>
    <sheet name="Кадуйская ЦРБ" sheetId="25" r:id="rId35"/>
    <sheet name="Кирилловская ЦРБ" sheetId="24" r:id="rId36"/>
    <sheet name="К-Городецкая ЦРБ" sheetId="23" r:id="rId37"/>
    <sheet name="Междуреченская ЦРБ" sheetId="22" r:id="rId38"/>
    <sheet name="Никольская ЦРБ" sheetId="21" r:id="rId39"/>
    <sheet name="Нюксенская ЦРБ" sheetId="20" r:id="rId40"/>
    <sheet name="Сокольская ЦРБ" sheetId="19" r:id="rId41"/>
    <sheet name="Сямженская ЦРБ" sheetId="18" r:id="rId42"/>
    <sheet name="Тарногская ЦРБ" sheetId="17" r:id="rId43"/>
    <sheet name="Тотемская ЦРБ" sheetId="16" r:id="rId44"/>
    <sheet name="У-Кубинская ЦРБ" sheetId="15" r:id="rId45"/>
    <sheet name="Устюженская ЦРБ" sheetId="14" r:id="rId46"/>
    <sheet name="Харовская ЦРБ" sheetId="13" r:id="rId47"/>
    <sheet name="Чагодощенская ЦРБ" sheetId="12" r:id="rId48"/>
    <sheet name="Шекснинская ЦРБ" sheetId="11" r:id="rId49"/>
    <sheet name="АВА-ПЕТЕР" sheetId="10" r:id="rId50"/>
    <sheet name="Офтальмологический центр" sheetId="9" r:id="rId51"/>
    <sheet name="НМИЦ_РК" sheetId="7" r:id="rId52"/>
  </sheets>
  <definedNames>
    <definedName name="_xlnm._FilterDatabase" localSheetId="49">'АВА-ПЕТЕР'!#REF!</definedName>
    <definedName name="_xlnm._FilterDatabase" localSheetId="24">'Бабаевская ЦРБ'!#REF!</definedName>
    <definedName name="_xlnm._FilterDatabase" localSheetId="25">'Бабушкинская ЦРБ'!#REF!</definedName>
    <definedName name="_xlnm._FilterDatabase" localSheetId="26">'Белозерская ЦРБ'!#REF!</definedName>
    <definedName name="_xlnm._FilterDatabase" localSheetId="27">'Вашкинская ЦРБ'!#REF!</definedName>
    <definedName name="_xlnm._FilterDatabase" localSheetId="13">'ВГБ №1'!#REF!</definedName>
    <definedName name="_xlnm._FilterDatabase" localSheetId="14">'ВГБ №2'!#REF!</definedName>
    <definedName name="_xlnm._FilterDatabase" localSheetId="18">ВГРД!#REF!</definedName>
    <definedName name="_xlnm._FilterDatabase" localSheetId="28">'Великоустюгская ЦРБ'!#REF!</definedName>
    <definedName name="_xlnm._FilterDatabase" localSheetId="29">'Верховажская ЦРБ'!#REF!</definedName>
    <definedName name="_xlnm._FilterDatabase" localSheetId="7">ВОГВВ!#REF!</definedName>
    <definedName name="_xlnm._FilterDatabase" localSheetId="12">'ВОДБ № 2'!#REF!</definedName>
    <definedName name="_xlnm._FilterDatabase" localSheetId="5">ВОДКБ_22!#REF!</definedName>
    <definedName name="_xlnm._FilterDatabase" localSheetId="30">'Вожегодская ЦРБ'!#REF!</definedName>
    <definedName name="_xlnm._FilterDatabase" localSheetId="6">ВОИБ!#REF!</definedName>
    <definedName name="_xlnm._FilterDatabase" localSheetId="3">ВОКБ!#REF!</definedName>
    <definedName name="_xlnm._FilterDatabase" localSheetId="11">'ВОКБ №2'!#REF!</definedName>
    <definedName name="_xlnm._FilterDatabase" localSheetId="8">ВОКВД!#REF!</definedName>
    <definedName name="_xlnm._FilterDatabase" localSheetId="10">'ВОКВД №2'!#REF!</definedName>
    <definedName name="_xlnm._FilterDatabase" localSheetId="31">'Вологодская ЦРБ'!#REF!</definedName>
    <definedName name="_xlnm._FilterDatabase" localSheetId="4">ВООБ!#REF!</definedName>
    <definedName name="_xlnm._FilterDatabase" localSheetId="9">ВООД!#REF!</definedName>
    <definedName name="_xlnm._FilterDatabase" localSheetId="32">'Вытегорская ЦРБ'!#REF!</definedName>
    <definedName name="_xlnm._FilterDatabase" localSheetId="33">'Грязовецкая ЦРБ'!#REF!</definedName>
    <definedName name="_xlnm._FilterDatabase" localSheetId="34">'Кадуйская ЦРБ'!#REF!</definedName>
    <definedName name="_xlnm._FilterDatabase" localSheetId="36">'К-Городецкая ЦРБ'!#REF!</definedName>
    <definedName name="_xlnm._FilterDatabase" localSheetId="35">'Кирилловская ЦРБ'!#REF!</definedName>
    <definedName name="_xlnm._FilterDatabase" localSheetId="17">'Клиника Константа'!#REF!</definedName>
    <definedName name="_xlnm._FilterDatabase" localSheetId="37">'Междуреченская ЦРБ'!#REF!</definedName>
    <definedName name="_xlnm._FilterDatabase" localSheetId="21">'МСЧ "Северсталь"'!#REF!</definedName>
    <definedName name="_xlnm._FilterDatabase" localSheetId="15">'МЦ "Бодрость"'!#REF!</definedName>
    <definedName name="_xlnm._FilterDatabase" localSheetId="38">'Никольская ЦРБ'!#REF!</definedName>
    <definedName name="_xlnm._FilterDatabase" localSheetId="51">НМИЦ_РК!#REF!</definedName>
    <definedName name="_xlnm._FilterDatabase" localSheetId="16">'Новый источник'!#REF!</definedName>
    <definedName name="_xlnm._FilterDatabase" localSheetId="39">'Нюксенская ЦРБ'!#REF!</definedName>
    <definedName name="_xlnm._FilterDatabase" localSheetId="50">'Офтальмологический центр'!#REF!</definedName>
    <definedName name="_xlnm._FilterDatabase" localSheetId="23">'ПАО "Северсталь"'!#REF!</definedName>
    <definedName name="_xlnm._FilterDatabase" localSheetId="2" hidden="1">Свод!#REF!</definedName>
    <definedName name="_xlnm._FilterDatabase" localSheetId="40">'Сокольская ЦРБ'!#REF!</definedName>
    <definedName name="_xlnm._FilterDatabase" localSheetId="41">'Сямженская ЦРБ'!#REF!</definedName>
    <definedName name="_xlnm._FilterDatabase" localSheetId="42">'Тарногская ЦРБ'!#REF!</definedName>
    <definedName name="_xlnm._FilterDatabase" localSheetId="43">'Тотемская ЦРБ'!#REF!</definedName>
    <definedName name="_xlnm._FilterDatabase" localSheetId="44">'У-Кубинская ЦРБ'!#REF!</definedName>
    <definedName name="_xlnm._FilterDatabase" localSheetId="45">'Устюженская ЦРБ'!#REF!</definedName>
    <definedName name="_xlnm._FilterDatabase" localSheetId="46">'Харовская ЦРБ'!#REF!</definedName>
    <definedName name="_xlnm._FilterDatabase" localSheetId="47">'Чагодощенская ЦРБ'!#REF!</definedName>
    <definedName name="_xlnm._FilterDatabase" localSheetId="20">'ЧГБ(районы)'!#REF!</definedName>
    <definedName name="_xlnm._FilterDatabase" localSheetId="19">'ЧГБ(Череповец)'!#REF!</definedName>
    <definedName name="_xlnm._FilterDatabase" localSheetId="22">ЧГРД!#REF!</definedName>
    <definedName name="_xlnm._FilterDatabase" localSheetId="48">'Шекснинская ЦРБ'!#REF!</definedName>
    <definedName name="OrgName" localSheetId="49">'АВА-ПЕТЕР'!$A$3</definedName>
    <definedName name="OrgName" localSheetId="24">'Бабаевская ЦРБ'!$A$3</definedName>
    <definedName name="OrgName" localSheetId="25">'Бабушкинская ЦРБ'!$A$3</definedName>
    <definedName name="OrgName" localSheetId="26">'Белозерская ЦРБ'!$A$3</definedName>
    <definedName name="OrgName" localSheetId="27">'Вашкинская ЦРБ'!$A$3</definedName>
    <definedName name="OrgName" localSheetId="13">'ВГБ №1'!$A$3</definedName>
    <definedName name="OrgName" localSheetId="14">'ВГБ №2'!$A$3</definedName>
    <definedName name="OrgName" localSheetId="18">ВГРД!$A$3</definedName>
    <definedName name="OrgName" localSheetId="28">'Великоустюгская ЦРБ'!$A$3</definedName>
    <definedName name="OrgName" localSheetId="29">'Верховажская ЦРБ'!$A$3</definedName>
    <definedName name="OrgName" localSheetId="7">ВОГВВ!$A$3</definedName>
    <definedName name="OrgName" localSheetId="12">'ВОДБ № 2'!$A$3</definedName>
    <definedName name="OrgName" localSheetId="5">ВОДКБ_22!$A$3</definedName>
    <definedName name="OrgName" localSheetId="30">'Вожегодская ЦРБ'!$A$3</definedName>
    <definedName name="OrgName" localSheetId="6">ВОИБ!$A$3</definedName>
    <definedName name="OrgName" localSheetId="3">ВОКБ!$A$3</definedName>
    <definedName name="OrgName" localSheetId="11">'ВОКБ №2'!$A$3</definedName>
    <definedName name="OrgName" localSheetId="8">ВОКВД!$A$3</definedName>
    <definedName name="OrgName" localSheetId="10">'ВОКВД №2'!$A$3</definedName>
    <definedName name="OrgName" localSheetId="31">'Вологодская ЦРБ'!$A$3</definedName>
    <definedName name="OrgName" localSheetId="4">ВООБ!$A$3</definedName>
    <definedName name="OrgName" localSheetId="9">ВООД!$A$3</definedName>
    <definedName name="OrgName" localSheetId="32">'Вытегорская ЦРБ'!$A$3</definedName>
    <definedName name="OrgName" localSheetId="33">'Грязовецкая ЦРБ'!$A$3</definedName>
    <definedName name="OrgName" localSheetId="34">'Кадуйская ЦРБ'!$A$3</definedName>
    <definedName name="OrgName" localSheetId="36">'К-Городецкая ЦРБ'!$A$3</definedName>
    <definedName name="OrgName" localSheetId="35">'Кирилловская ЦРБ'!$A$3</definedName>
    <definedName name="OrgName" localSheetId="17">'Клиника Константа'!$A$3</definedName>
    <definedName name="OrgName" localSheetId="37">'Междуреченская ЦРБ'!$A$3</definedName>
    <definedName name="OrgName" localSheetId="21">'МСЧ "Северсталь"'!$A$3</definedName>
    <definedName name="OrgName" localSheetId="15">'МЦ "Бодрость"'!$A$3</definedName>
    <definedName name="OrgName" localSheetId="38">'Никольская ЦРБ'!$A$3</definedName>
    <definedName name="OrgName" localSheetId="51">НМИЦ_РК!$A$3</definedName>
    <definedName name="OrgName" localSheetId="16">'Новый источник'!$A$3</definedName>
    <definedName name="OrgName" localSheetId="39">'Нюксенская ЦРБ'!$A$3</definedName>
    <definedName name="OrgName" localSheetId="50">'Офтальмологический центр'!$A$3</definedName>
    <definedName name="OrgName" localSheetId="23">'ПАО "Северсталь"'!$A$3</definedName>
    <definedName name="OrgName" localSheetId="40">'Сокольская ЦРБ'!$A$3</definedName>
    <definedName name="OrgName" localSheetId="41">'Сямженская ЦРБ'!$A$3</definedName>
    <definedName name="OrgName" localSheetId="42">'Тарногская ЦРБ'!$A$3</definedName>
    <definedName name="OrgName" localSheetId="43">'Тотемская ЦРБ'!$A$3</definedName>
    <definedName name="OrgName" localSheetId="44">'У-Кубинская ЦРБ'!$A$3</definedName>
    <definedName name="OrgName" localSheetId="45">'Устюженская ЦРБ'!$A$3</definedName>
    <definedName name="OrgName" localSheetId="46">'Харовская ЦРБ'!$A$3</definedName>
    <definedName name="OrgName" localSheetId="47">'Чагодощенская ЦРБ'!$A$3</definedName>
    <definedName name="OrgName" localSheetId="20">'ЧГБ(районы)'!$A$3</definedName>
    <definedName name="OrgName" localSheetId="19">'ЧГБ(Череповец)'!$A$3</definedName>
    <definedName name="OrgName" localSheetId="22">ЧГРД!$A$3</definedName>
    <definedName name="OrgName" localSheetId="48">'Шекснинская ЦРБ'!$A$3</definedName>
    <definedName name="_xlnm.Print_Area" localSheetId="1">'общий свод'!$A$1:$M$68</definedName>
  </definedNames>
  <calcPr calcId="124519"/>
</workbook>
</file>

<file path=xl/calcChain.xml><?xml version="1.0" encoding="utf-8"?>
<calcChain xmlns="http://schemas.openxmlformats.org/spreadsheetml/2006/main">
  <c r="L67" i="58"/>
  <c r="L65"/>
  <c r="J63"/>
  <c r="H63"/>
  <c r="G63"/>
  <c r="F63"/>
  <c r="E63"/>
  <c r="D63"/>
  <c r="C63"/>
  <c r="M62"/>
  <c r="L62"/>
  <c r="B62"/>
  <c r="M61"/>
  <c r="L61"/>
  <c r="B61"/>
  <c r="M60"/>
  <c r="L60"/>
  <c r="B60"/>
  <c r="M59"/>
  <c r="B59"/>
  <c r="L59" s="1"/>
  <c r="M58"/>
  <c r="L58"/>
  <c r="B58"/>
  <c r="M57"/>
  <c r="M63" s="1"/>
  <c r="L57"/>
  <c r="B57"/>
  <c r="M55"/>
  <c r="L55"/>
  <c r="B55"/>
  <c r="M54"/>
  <c r="L54"/>
  <c r="B54"/>
  <c r="M53"/>
  <c r="L53"/>
  <c r="B53"/>
  <c r="M52"/>
  <c r="B52"/>
  <c r="L52" s="1"/>
  <c r="M51"/>
  <c r="L51"/>
  <c r="B51"/>
  <c r="M50"/>
  <c r="L50"/>
  <c r="B50"/>
  <c r="M49"/>
  <c r="L49"/>
  <c r="B49"/>
  <c r="M48"/>
  <c r="B48"/>
  <c r="L48" s="1"/>
  <c r="M47"/>
  <c r="L47"/>
  <c r="B47"/>
  <c r="M46"/>
  <c r="M45" s="1"/>
  <c r="L46"/>
  <c r="B46"/>
  <c r="J45"/>
  <c r="H45"/>
  <c r="G45"/>
  <c r="F45"/>
  <c r="F56" s="1"/>
  <c r="E45"/>
  <c r="D45"/>
  <c r="C45"/>
  <c r="B45"/>
  <c r="M44"/>
  <c r="L44"/>
  <c r="B44"/>
  <c r="M43"/>
  <c r="M40" s="1"/>
  <c r="L43"/>
  <c r="B43"/>
  <c r="M42"/>
  <c r="C42"/>
  <c r="B42" s="1"/>
  <c r="L42" s="1"/>
  <c r="M41"/>
  <c r="L41"/>
  <c r="B41"/>
  <c r="J40"/>
  <c r="H40"/>
  <c r="G40"/>
  <c r="F40"/>
  <c r="E40"/>
  <c r="D40"/>
  <c r="M39"/>
  <c r="L39"/>
  <c r="B39"/>
  <c r="M38"/>
  <c r="L38"/>
  <c r="B38"/>
  <c r="M37"/>
  <c r="B37"/>
  <c r="L37" s="1"/>
  <c r="M36"/>
  <c r="L36"/>
  <c r="B36"/>
  <c r="M35"/>
  <c r="M33" s="1"/>
  <c r="L35"/>
  <c r="B35"/>
  <c r="M34"/>
  <c r="L34"/>
  <c r="B34"/>
  <c r="B33" s="1"/>
  <c r="J33"/>
  <c r="H33"/>
  <c r="G33"/>
  <c r="F33"/>
  <c r="E33"/>
  <c r="D33"/>
  <c r="C33"/>
  <c r="M32"/>
  <c r="L32"/>
  <c r="B32"/>
  <c r="M31"/>
  <c r="L31"/>
  <c r="B31"/>
  <c r="M30"/>
  <c r="B30"/>
  <c r="L30" s="1"/>
  <c r="M29"/>
  <c r="L29"/>
  <c r="B29"/>
  <c r="M28"/>
  <c r="L28"/>
  <c r="B28"/>
  <c r="M27"/>
  <c r="L27"/>
  <c r="B27"/>
  <c r="M26"/>
  <c r="B26"/>
  <c r="L26" s="1"/>
  <c r="M25"/>
  <c r="L25"/>
  <c r="B25"/>
  <c r="M24"/>
  <c r="L24"/>
  <c r="B24"/>
  <c r="M23"/>
  <c r="L23"/>
  <c r="B23"/>
  <c r="M22"/>
  <c r="B22"/>
  <c r="L22" s="1"/>
  <c r="M21"/>
  <c r="L21"/>
  <c r="B21"/>
  <c r="M20"/>
  <c r="L20"/>
  <c r="B20"/>
  <c r="M19"/>
  <c r="L19"/>
  <c r="B19"/>
  <c r="M18"/>
  <c r="B18"/>
  <c r="L18" s="1"/>
  <c r="M17"/>
  <c r="L17"/>
  <c r="B17"/>
  <c r="M16"/>
  <c r="L16"/>
  <c r="B16"/>
  <c r="M15"/>
  <c r="L15"/>
  <c r="B15"/>
  <c r="M14"/>
  <c r="B14"/>
  <c r="L14" s="1"/>
  <c r="M13"/>
  <c r="L13"/>
  <c r="B13"/>
  <c r="M12"/>
  <c r="L12"/>
  <c r="B12"/>
  <c r="M11"/>
  <c r="L11"/>
  <c r="B11"/>
  <c r="M10"/>
  <c r="B10"/>
  <c r="L10" s="1"/>
  <c r="M9"/>
  <c r="L9"/>
  <c r="B9"/>
  <c r="M8"/>
  <c r="M6" s="1"/>
  <c r="M56" s="1"/>
  <c r="M64" s="1"/>
  <c r="M66" s="1"/>
  <c r="M68" s="1"/>
  <c r="L8"/>
  <c r="B8"/>
  <c r="M7"/>
  <c r="L7"/>
  <c r="L6" s="1"/>
  <c r="B7"/>
  <c r="B6" s="1"/>
  <c r="J6"/>
  <c r="J56" s="1"/>
  <c r="J64" s="1"/>
  <c r="J66" s="1"/>
  <c r="J68" s="1"/>
  <c r="H6"/>
  <c r="H56" s="1"/>
  <c r="H64" s="1"/>
  <c r="H66" s="1"/>
  <c r="G6"/>
  <c r="G56" s="1"/>
  <c r="G64" s="1"/>
  <c r="G66" s="1"/>
  <c r="F6"/>
  <c r="E6"/>
  <c r="E56" s="1"/>
  <c r="E64" s="1"/>
  <c r="E66" s="1"/>
  <c r="D6"/>
  <c r="D56" s="1"/>
  <c r="D64" s="1"/>
  <c r="D66" s="1"/>
  <c r="C6"/>
  <c r="B47" i="6"/>
  <c r="F64" i="58" l="1"/>
  <c r="F66" s="1"/>
  <c r="L63"/>
  <c r="B40"/>
  <c r="B56" s="1"/>
  <c r="L33"/>
  <c r="L40"/>
  <c r="L56" s="1"/>
  <c r="L64" s="1"/>
  <c r="L66" s="1"/>
  <c r="L68" s="1"/>
  <c r="L45"/>
  <c r="B63"/>
  <c r="C40"/>
  <c r="C56" s="1"/>
  <c r="C64" s="1"/>
  <c r="C66" s="1"/>
  <c r="B64" l="1"/>
  <c r="B66" s="1"/>
  <c r="B68" s="1"/>
</calcChain>
</file>

<file path=xl/sharedStrings.xml><?xml version="1.0" encoding="utf-8"?>
<sst xmlns="http://schemas.openxmlformats.org/spreadsheetml/2006/main" count="663" uniqueCount="179">
  <si>
    <t>Сводный план объёмов медицинской помощи  в условиях круглосуточного стационара</t>
  </si>
  <si>
    <t>Профиль медицинской помощи</t>
  </si>
  <si>
    <t>Акушерство и гинекология</t>
  </si>
  <si>
    <t>Аллергология и иммунология</t>
  </si>
  <si>
    <t>Анестезиология и реаниматология</t>
  </si>
  <si>
    <t>Гастроэнтерология</t>
  </si>
  <si>
    <t>Гематология</t>
  </si>
  <si>
    <t>Гериатрия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</si>
  <si>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</si>
  <si>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</si>
  <si>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</si>
  <si>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</si>
  <si>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</si>
  <si>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</si>
  <si>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</si>
  <si>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</si>
  <si>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</si>
  <si>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</si>
  <si>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</si>
  <si>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Нейрохирургия</t>
  </si>
  <si>
    <t>Неонатология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</si>
  <si>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</si>
  <si>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</si>
  <si>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</si>
  <si>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</si>
  <si>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</si>
  <si>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</si>
  <si>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</si>
  <si>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</si>
  <si>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</si>
  <si>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</si>
  <si>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Токсикология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</si>
  <si>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</si>
  <si>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</si>
  <si>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</si>
  <si>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</si>
  <si>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</si>
  <si>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</si>
  <si>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</si>
  <si>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</si>
  <si>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</si>
  <si>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</si>
  <si>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</si>
  <si>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</si>
  <si>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</si>
  <si>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</si>
  <si>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</si>
  <si>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</si>
  <si>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</si>
  <si>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</si>
  <si>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</si>
  <si>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круглосуточного стационара</t>
  </si>
  <si>
    <t>ФГБУ "НМИЦ РК" МИНЗДРАВА РОССИИ</t>
  </si>
  <si>
    <t>ООО "ОФТАЛЬМОЛОГИЧЕСКИЙ ЦЕНТР"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</si>
  <si>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</si>
  <si>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</si>
  <si>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</si>
  <si>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</si>
  <si>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</si>
  <si>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</si>
  <si>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</si>
  <si>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</si>
  <si>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</si>
  <si>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</si>
  <si>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</si>
  <si>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</si>
  <si>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</si>
  <si>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</si>
  <si>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</si>
  <si>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</si>
  <si>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</si>
  <si>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</si>
  <si>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</si>
  <si>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</si>
  <si>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</si>
  <si>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</si>
  <si>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</si>
  <si>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</si>
  <si>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</si>
  <si>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</si>
  <si>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</si>
  <si>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</si>
  <si>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</si>
  <si>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</si>
  <si>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</si>
  <si>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</si>
  <si>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</si>
  <si>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</si>
  <si>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</si>
  <si>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</si>
  <si>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</si>
  <si>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</si>
  <si>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</si>
  <si>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</si>
  <si>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</si>
  <si>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</si>
  <si>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</si>
  <si>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</si>
  <si>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"ВОДКБ"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</si>
  <si>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</si>
  <si>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</si>
  <si>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 xml:space="preserve"> План объемов на 2023 год, утвержденный комиссией 09.01.2023</t>
  </si>
  <si>
    <t>План   специализированной,  в т. ч. высокотехнологичной,  медицинской  помощи для медицинских организаций и Вологодского филиала АО "Страховая компания "СОГАЗ-Мед" на 2023 год (К.09.01.2023)</t>
  </si>
  <si>
    <t>Медицинские организации</t>
  </si>
  <si>
    <t>специализированная медицинская помощь (за исключением медицинской реабилитации), в т.ч. ВМП</t>
  </si>
  <si>
    <t>Итого план СМП, в т.ч. ВМП и МР</t>
  </si>
  <si>
    <t>всего</t>
  </si>
  <si>
    <t>СМП</t>
  </si>
  <si>
    <t>в т.ч. онкология</t>
  </si>
  <si>
    <t>в т.ч. COVID-19</t>
  </si>
  <si>
    <t>ВМП</t>
  </si>
  <si>
    <t>в т.ч. стентирование</t>
  </si>
  <si>
    <t>план 2023</t>
  </si>
  <si>
    <t xml:space="preserve">число госпитализаций </t>
  </si>
  <si>
    <t>число госпитализаций (КСГ)</t>
  </si>
  <si>
    <t>число госпитализаций</t>
  </si>
  <si>
    <t>Итого районы</t>
  </si>
  <si>
    <t xml:space="preserve">БУЗ ВО "Бабаевская  ЦРБ"        </t>
  </si>
  <si>
    <t xml:space="preserve">БУЗ ВО "Бабушкинская ЦРБ"         </t>
  </si>
  <si>
    <t xml:space="preserve">БУЗ ВО "Белозерская ЦРБ"          </t>
  </si>
  <si>
    <t xml:space="preserve">БУЗ ВО "Вашкинская ЦРБ"          </t>
  </si>
  <si>
    <t xml:space="preserve">БУЗ ВО "Великоустюгская ЦРБ"     </t>
  </si>
  <si>
    <t xml:space="preserve">БУЗ ВО "Верховажская ЦРБ"       </t>
  </si>
  <si>
    <t xml:space="preserve">БУЗ ВО "Вожегодская ЦРБ"       </t>
  </si>
  <si>
    <t xml:space="preserve">БУЗ ВО "Вологодская  ЦРБ"         </t>
  </si>
  <si>
    <t xml:space="preserve">БУЗ ВО "Вытегорская  ЦРБ"         </t>
  </si>
  <si>
    <t xml:space="preserve">БУЗ ВО "Грязовецкая  ЦРБ"         </t>
  </si>
  <si>
    <t xml:space="preserve">БУЗ ВО "Кадуйская ЦРБ"            </t>
  </si>
  <si>
    <t xml:space="preserve">БУЗ ВО "Кирилловская ЦРБ"         </t>
  </si>
  <si>
    <t xml:space="preserve">БУЗ ВО "Кич-Городецкая ЦРБ"       </t>
  </si>
  <si>
    <t xml:space="preserve">БУЗ ВО "Междуреченская  ЦРБ"      </t>
  </si>
  <si>
    <t xml:space="preserve">БУЗ ВО "Никольская ЦРБ"         </t>
  </si>
  <si>
    <t xml:space="preserve">БУЗ ВО "Нюксенская ЦРБ"           </t>
  </si>
  <si>
    <t xml:space="preserve">БУЗ ВО "Сокольская  ЦРБ"         </t>
  </si>
  <si>
    <t xml:space="preserve">БУЗ ВО "Сямженская  ЦРБ"          </t>
  </si>
  <si>
    <t xml:space="preserve">БУЗ ВО "Тарногская ЦРБ"           </t>
  </si>
  <si>
    <t xml:space="preserve">БУЗ ВО "Тотемская  ЦРБ"           </t>
  </si>
  <si>
    <t xml:space="preserve">БУЗ ВО "Усть-Кубинская ЦРБ"       </t>
  </si>
  <si>
    <t xml:space="preserve">БУЗ ВО "Устюженская  ЦРБ"         </t>
  </si>
  <si>
    <t xml:space="preserve">БУЗ ВО "Харовская ЦРБ"           </t>
  </si>
  <si>
    <t xml:space="preserve">БУЗ ВО "Чагодощенская   ЦРБ"      </t>
  </si>
  <si>
    <t xml:space="preserve">БУЗ ВО "Шекснинская ЦРБ"         </t>
  </si>
  <si>
    <t>МЧУ профсоюзов санаторий "Новый источник"</t>
  </si>
  <si>
    <t>г.Вологда</t>
  </si>
  <si>
    <t xml:space="preserve">БУЗ ВО "Вологодская городская больница № 1"                              </t>
  </si>
  <si>
    <t xml:space="preserve">БУЗ ВО "Вологодская городская больница № 2"                              </t>
  </si>
  <si>
    <t xml:space="preserve">БУЗ ВО "Вологодский городской родильный дом "                                               </t>
  </si>
  <si>
    <t xml:space="preserve">ООО " Клиника Константа" </t>
  </si>
  <si>
    <t xml:space="preserve"> ООО "Медицинский центр  "Бодрость"</t>
  </si>
  <si>
    <t>ООО "Вологодский Региональный Диабетологический Центр"</t>
  </si>
  <si>
    <t>г.Череповец</t>
  </si>
  <si>
    <t xml:space="preserve">БУЗ ВО "Медико-санитарная часть "Северсталь"                             </t>
  </si>
  <si>
    <t xml:space="preserve">БУЗ ВО " Череповецкая городская больница"                                          </t>
  </si>
  <si>
    <t xml:space="preserve">БУЗ ВО "Череповецкий городской родильный дом"                                         </t>
  </si>
  <si>
    <t xml:space="preserve">ПАО" Северсталь" </t>
  </si>
  <si>
    <t>Областные медицинские организации</t>
  </si>
  <si>
    <t>БУЗ ВО "Вологодская областная клиническая больница"</t>
  </si>
  <si>
    <t>БУЗ ВО "Вологодская областная клиническая больница №2"</t>
  </si>
  <si>
    <t>БУЗ ВО "Вологодская областная детская клиническая больница"</t>
  </si>
  <si>
    <t xml:space="preserve">БУЗ ВО "Вологодская областная детская больница № 2"                                      </t>
  </si>
  <si>
    <t xml:space="preserve">БУЗ ВО "Вологодский областной онкологический диспансер"                  </t>
  </si>
  <si>
    <t xml:space="preserve">БУЗ ВО "Вологодский областной кожно-венерологический диспансер"          </t>
  </si>
  <si>
    <t xml:space="preserve">БУЗ ВО "Вологодский областной кожно-венерологический диспансер №2"        </t>
  </si>
  <si>
    <t xml:space="preserve">БУЗ ВО "Вологодская областная  офтальмологическая больница"                         </t>
  </si>
  <si>
    <t xml:space="preserve">БУЗ ВО "Вологодская областная инфекционная больница"                     </t>
  </si>
  <si>
    <t xml:space="preserve">БУЗ ВО "Вологодский областной госпиталь для ветеранов войн"              </t>
  </si>
  <si>
    <t>Итого медицинские организации  Вологодской области</t>
  </si>
  <si>
    <t>ООО "Хирургия ГМ"</t>
  </si>
  <si>
    <t>ООО "АВА-ПЕТЕР", г. С-ПБ</t>
  </si>
  <si>
    <t>ООО "Офтальмологический центр" г.Ярославль</t>
  </si>
  <si>
    <t>ЧУЗ "КБ "РЖД-Медицина" г.Иваново</t>
  </si>
  <si>
    <t>ООО "ИнноМед"</t>
  </si>
  <si>
    <t>ФГБУ "НМИЦ РК" МЗ России</t>
  </si>
  <si>
    <t xml:space="preserve">Итого медицинские организации других субъектов в рамках ТПОМС Вологодской области </t>
  </si>
  <si>
    <t>Итого в рамках ТПОМС Вологодской области</t>
  </si>
  <si>
    <t>Медицинские организации других субъектов (межтерриториальные расчеты)</t>
  </si>
  <si>
    <t>Всего</t>
  </si>
  <si>
    <t>федеральный норматив</t>
  </si>
  <si>
    <t>отклонение</t>
  </si>
</sst>
</file>

<file path=xl/styles.xml><?xml version="1.0" encoding="utf-8"?>
<styleSheet xmlns="http://schemas.openxmlformats.org/spreadsheetml/2006/main">
  <numFmts count="1">
    <numFmt numFmtId="164" formatCode="#,##0.000"/>
  </numFmts>
  <fonts count="17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1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3" fillId="0" borderId="0"/>
    <xf numFmtId="0" fontId="1" fillId="0" borderId="0"/>
  </cellStyleXfs>
  <cellXfs count="107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3" fontId="10" fillId="2" borderId="1" xfId="2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1" fontId="10" fillId="2" borderId="1" xfId="2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5" fillId="0" borderId="0" xfId="8" applyFont="1"/>
    <xf numFmtId="3" fontId="9" fillId="4" borderId="14" xfId="7" applyNumberFormat="1" applyFont="1" applyFill="1" applyBorder="1" applyAlignment="1">
      <alignment horizontal="center" vertical="center" wrapText="1"/>
    </xf>
    <xf numFmtId="3" fontId="9" fillId="4" borderId="5" xfId="7" applyNumberFormat="1" applyFont="1" applyFill="1" applyBorder="1" applyAlignment="1">
      <alignment horizontal="center" vertical="center" wrapText="1"/>
    </xf>
    <xf numFmtId="3" fontId="9" fillId="4" borderId="6" xfId="7" applyNumberFormat="1" applyFont="1" applyFill="1" applyBorder="1" applyAlignment="1">
      <alignment horizontal="left" vertical="center" wrapText="1"/>
    </xf>
    <xf numFmtId="3" fontId="9" fillId="4" borderId="15" xfId="7" applyNumberFormat="1" applyFont="1" applyFill="1" applyBorder="1" applyAlignment="1">
      <alignment horizontal="left" vertical="center" wrapText="1"/>
    </xf>
    <xf numFmtId="3" fontId="9" fillId="4" borderId="16" xfId="7" applyNumberFormat="1" applyFont="1" applyFill="1" applyBorder="1" applyAlignment="1">
      <alignment horizontal="left" vertical="center" wrapText="1"/>
    </xf>
    <xf numFmtId="3" fontId="9" fillId="4" borderId="18" xfId="7" applyNumberFormat="1" applyFont="1" applyFill="1" applyBorder="1" applyAlignment="1">
      <alignment horizontal="center" vertical="center" wrapText="1"/>
    </xf>
    <xf numFmtId="3" fontId="9" fillId="4" borderId="19" xfId="7" applyNumberFormat="1" applyFont="1" applyFill="1" applyBorder="1" applyAlignment="1">
      <alignment horizontal="center" vertical="center" wrapText="1"/>
    </xf>
    <xf numFmtId="3" fontId="11" fillId="6" borderId="21" xfId="7" applyNumberFormat="1" applyFont="1" applyFill="1" applyBorder="1" applyAlignment="1">
      <alignment horizontal="center" vertical="top" wrapText="1"/>
    </xf>
    <xf numFmtId="3" fontId="11" fillId="6" borderId="18" xfId="7" applyNumberFormat="1" applyFont="1" applyFill="1" applyBorder="1" applyAlignment="1">
      <alignment horizontal="center" vertical="center" wrapText="1"/>
    </xf>
    <xf numFmtId="3" fontId="11" fillId="6" borderId="1" xfId="7" applyNumberFormat="1" applyFont="1" applyFill="1" applyBorder="1" applyAlignment="1">
      <alignment horizontal="center" vertical="center" wrapText="1"/>
    </xf>
    <xf numFmtId="3" fontId="11" fillId="6" borderId="19" xfId="7" applyNumberFormat="1" applyFont="1" applyFill="1" applyBorder="1" applyAlignment="1">
      <alignment horizontal="center" vertical="center" wrapText="1"/>
    </xf>
    <xf numFmtId="3" fontId="11" fillId="6" borderId="22" xfId="7" applyNumberFormat="1" applyFont="1" applyFill="1" applyBorder="1" applyAlignment="1">
      <alignment horizontal="center" vertical="center" wrapText="1"/>
    </xf>
    <xf numFmtId="0" fontId="9" fillId="7" borderId="18" xfId="7" applyFont="1" applyFill="1" applyBorder="1" applyAlignment="1">
      <alignment horizontal="center" vertical="center"/>
    </xf>
    <xf numFmtId="3" fontId="9" fillId="7" borderId="21" xfId="7" applyNumberFormat="1" applyFont="1" applyFill="1" applyBorder="1" applyAlignment="1">
      <alignment horizontal="center" vertical="center"/>
    </xf>
    <xf numFmtId="3" fontId="9" fillId="7" borderId="23" xfId="7" applyNumberFormat="1" applyFont="1" applyFill="1" applyBorder="1" applyAlignment="1">
      <alignment horizontal="center" vertical="center"/>
    </xf>
    <xf numFmtId="3" fontId="9" fillId="7" borderId="19" xfId="7" applyNumberFormat="1" applyFont="1" applyFill="1" applyBorder="1" applyAlignment="1">
      <alignment horizontal="center" vertical="center"/>
    </xf>
    <xf numFmtId="0" fontId="15" fillId="0" borderId="0" xfId="8" applyFont="1" applyFill="1"/>
    <xf numFmtId="3" fontId="9" fillId="7" borderId="22" xfId="7" applyNumberFormat="1" applyFont="1" applyFill="1" applyBorder="1" applyAlignment="1">
      <alignment horizontal="center" vertical="center"/>
    </xf>
    <xf numFmtId="0" fontId="11" fillId="0" borderId="18" xfId="7" applyFont="1" applyFill="1" applyBorder="1" applyAlignment="1"/>
    <xf numFmtId="3" fontId="11" fillId="0" borderId="21" xfId="7" applyNumberFormat="1" applyFont="1" applyFill="1" applyBorder="1" applyAlignment="1">
      <alignment horizontal="center" vertical="center"/>
    </xf>
    <xf numFmtId="3" fontId="11" fillId="0" borderId="18" xfId="8" applyNumberFormat="1" applyFont="1" applyFill="1" applyBorder="1" applyAlignment="1">
      <alignment horizontal="center" vertical="center"/>
    </xf>
    <xf numFmtId="3" fontId="11" fillId="0" borderId="1" xfId="8" applyNumberFormat="1" applyFont="1" applyFill="1" applyBorder="1" applyAlignment="1">
      <alignment horizontal="center" vertical="center"/>
    </xf>
    <xf numFmtId="3" fontId="11" fillId="0" borderId="19" xfId="8" applyNumberFormat="1" applyFont="1" applyFill="1" applyBorder="1" applyAlignment="1">
      <alignment horizontal="center" vertical="center"/>
    </xf>
    <xf numFmtId="3" fontId="11" fillId="0" borderId="24" xfId="8" applyNumberFormat="1" applyFont="1" applyFill="1" applyBorder="1" applyAlignment="1">
      <alignment horizontal="center" vertical="center"/>
    </xf>
    <xf numFmtId="3" fontId="11" fillId="0" borderId="22" xfId="8" applyNumberFormat="1" applyFont="1" applyFill="1" applyBorder="1" applyAlignment="1">
      <alignment horizontal="center" vertical="center"/>
    </xf>
    <xf numFmtId="3" fontId="11" fillId="0" borderId="18" xfId="7" applyNumberFormat="1" applyFont="1" applyFill="1" applyBorder="1" applyAlignment="1">
      <alignment horizontal="center" vertical="center"/>
    </xf>
    <xf numFmtId="3" fontId="11" fillId="0" borderId="22" xfId="7" applyNumberFormat="1" applyFont="1" applyFill="1" applyBorder="1" applyAlignment="1">
      <alignment horizontal="center" vertical="center"/>
    </xf>
    <xf numFmtId="0" fontId="11" fillId="0" borderId="18" xfId="7" applyFont="1" applyFill="1" applyBorder="1" applyAlignment="1">
      <alignment vertical="center" wrapText="1"/>
    </xf>
    <xf numFmtId="0" fontId="15" fillId="0" borderId="0" xfId="8" applyFont="1" applyFill="1" applyAlignment="1">
      <alignment vertical="center"/>
    </xf>
    <xf numFmtId="0" fontId="9" fillId="7" borderId="18" xfId="7" applyFont="1" applyFill="1" applyBorder="1" applyAlignment="1">
      <alignment vertical="center" wrapText="1"/>
    </xf>
    <xf numFmtId="3" fontId="9" fillId="7" borderId="21" xfId="7" applyNumberFormat="1" applyFont="1" applyFill="1" applyBorder="1" applyAlignment="1">
      <alignment horizontal="center" vertical="center" wrapText="1"/>
    </xf>
    <xf numFmtId="3" fontId="9" fillId="7" borderId="23" xfId="7" applyNumberFormat="1" applyFont="1" applyFill="1" applyBorder="1" applyAlignment="1">
      <alignment horizontal="center" vertical="center" wrapText="1"/>
    </xf>
    <xf numFmtId="3" fontId="9" fillId="7" borderId="19" xfId="7" applyNumberFormat="1" applyFont="1" applyFill="1" applyBorder="1" applyAlignment="1">
      <alignment horizontal="center" vertical="center" wrapText="1"/>
    </xf>
    <xf numFmtId="3" fontId="9" fillId="7" borderId="22" xfId="7" applyNumberFormat="1" applyFont="1" applyFill="1" applyBorder="1" applyAlignment="1">
      <alignment horizontal="center" vertical="center" wrapText="1"/>
    </xf>
    <xf numFmtId="3" fontId="9" fillId="7" borderId="21" xfId="8" applyNumberFormat="1" applyFont="1" applyFill="1" applyBorder="1" applyAlignment="1">
      <alignment horizontal="center" vertical="center"/>
    </xf>
    <xf numFmtId="3" fontId="9" fillId="7" borderId="18" xfId="8" applyNumberFormat="1" applyFont="1" applyFill="1" applyBorder="1" applyAlignment="1">
      <alignment horizontal="center" vertical="center"/>
    </xf>
    <xf numFmtId="3" fontId="9" fillId="7" borderId="1" xfId="8" applyNumberFormat="1" applyFont="1" applyFill="1" applyBorder="1" applyAlignment="1">
      <alignment horizontal="center" vertical="center"/>
    </xf>
    <xf numFmtId="3" fontId="9" fillId="7" borderId="19" xfId="8" applyNumberFormat="1" applyFont="1" applyFill="1" applyBorder="1" applyAlignment="1">
      <alignment horizontal="center" vertical="center"/>
    </xf>
    <xf numFmtId="3" fontId="9" fillId="7" borderId="22" xfId="8" applyNumberFormat="1" applyFont="1" applyFill="1" applyBorder="1" applyAlignment="1">
      <alignment horizontal="center" vertical="center"/>
    </xf>
    <xf numFmtId="3" fontId="9" fillId="7" borderId="18" xfId="7" applyNumberFormat="1" applyFont="1" applyFill="1" applyBorder="1" applyAlignment="1">
      <alignment horizontal="center" vertical="center" wrapText="1"/>
    </xf>
    <xf numFmtId="3" fontId="9" fillId="7" borderId="1" xfId="7" applyNumberFormat="1" applyFont="1" applyFill="1" applyBorder="1" applyAlignment="1">
      <alignment horizontal="center" vertical="center" wrapText="1"/>
    </xf>
    <xf numFmtId="0" fontId="9" fillId="8" borderId="18" xfId="7" applyFont="1" applyFill="1" applyBorder="1" applyAlignment="1">
      <alignment vertical="center" wrapText="1"/>
    </xf>
    <xf numFmtId="3" fontId="9" fillId="8" borderId="21" xfId="7" applyNumberFormat="1" applyFont="1" applyFill="1" applyBorder="1" applyAlignment="1">
      <alignment horizontal="center" vertical="center" wrapText="1"/>
    </xf>
    <xf numFmtId="3" fontId="9" fillId="8" borderId="18" xfId="7" applyNumberFormat="1" applyFont="1" applyFill="1" applyBorder="1" applyAlignment="1">
      <alignment horizontal="center" vertical="center" wrapText="1"/>
    </xf>
    <xf numFmtId="3" fontId="9" fillId="8" borderId="1" xfId="7" applyNumberFormat="1" applyFont="1" applyFill="1" applyBorder="1" applyAlignment="1">
      <alignment horizontal="center" vertical="center" wrapText="1"/>
    </xf>
    <xf numFmtId="3" fontId="9" fillId="8" borderId="19" xfId="7" applyNumberFormat="1" applyFont="1" applyFill="1" applyBorder="1" applyAlignment="1">
      <alignment horizontal="center" vertical="center" wrapText="1"/>
    </xf>
    <xf numFmtId="3" fontId="9" fillId="8" borderId="24" xfId="7" applyNumberFormat="1" applyFont="1" applyFill="1" applyBorder="1" applyAlignment="1">
      <alignment horizontal="center" vertical="center" wrapText="1"/>
    </xf>
    <xf numFmtId="0" fontId="15" fillId="0" borderId="0" xfId="8" applyFont="1" applyAlignment="1">
      <alignment vertical="center"/>
    </xf>
    <xf numFmtId="3" fontId="9" fillId="8" borderId="22" xfId="7" applyNumberFormat="1" applyFont="1" applyFill="1" applyBorder="1" applyAlignment="1">
      <alignment horizontal="center" vertical="center" wrapText="1"/>
    </xf>
    <xf numFmtId="0" fontId="9" fillId="3" borderId="25" xfId="7" applyFont="1" applyFill="1" applyBorder="1" applyAlignment="1">
      <alignment vertical="center"/>
    </xf>
    <xf numFmtId="3" fontId="9" fillId="3" borderId="14" xfId="7" applyNumberFormat="1" applyFont="1" applyFill="1" applyBorder="1" applyAlignment="1">
      <alignment horizontal="center" vertical="center"/>
    </xf>
    <xf numFmtId="3" fontId="9" fillId="3" borderId="26" xfId="7" applyNumberFormat="1" applyFont="1" applyFill="1" applyBorder="1" applyAlignment="1">
      <alignment horizontal="center" vertical="center"/>
    </xf>
    <xf numFmtId="3" fontId="9" fillId="3" borderId="2" xfId="7" applyNumberFormat="1" applyFont="1" applyFill="1" applyBorder="1" applyAlignment="1">
      <alignment horizontal="center" vertical="center"/>
    </xf>
    <xf numFmtId="3" fontId="9" fillId="3" borderId="27" xfId="7" applyNumberFormat="1" applyFont="1" applyFill="1" applyBorder="1" applyAlignment="1">
      <alignment horizontal="center" vertical="center"/>
    </xf>
    <xf numFmtId="3" fontId="9" fillId="3" borderId="28" xfId="7" applyNumberFormat="1" applyFont="1" applyFill="1" applyBorder="1" applyAlignment="1">
      <alignment horizontal="center" vertical="center"/>
    </xf>
    <xf numFmtId="0" fontId="9" fillId="9" borderId="29" xfId="7" applyFont="1" applyFill="1" applyBorder="1" applyAlignment="1">
      <alignment vertical="center"/>
    </xf>
    <xf numFmtId="3" fontId="9" fillId="9" borderId="30" xfId="7" applyNumberFormat="1" applyFont="1" applyFill="1" applyBorder="1" applyAlignment="1">
      <alignment horizontal="center" vertical="center"/>
    </xf>
    <xf numFmtId="3" fontId="9" fillId="9" borderId="31" xfId="7" applyNumberFormat="1" applyFont="1" applyFill="1" applyBorder="1" applyAlignment="1">
      <alignment horizontal="center" vertical="center"/>
    </xf>
    <xf numFmtId="3" fontId="9" fillId="9" borderId="32" xfId="7" applyNumberFormat="1" applyFont="1" applyFill="1" applyBorder="1" applyAlignment="1">
      <alignment horizontal="center" vertical="center"/>
    </xf>
    <xf numFmtId="3" fontId="9" fillId="9" borderId="33" xfId="7" applyNumberFormat="1" applyFont="1" applyFill="1" applyBorder="1" applyAlignment="1">
      <alignment horizontal="center" vertical="center"/>
    </xf>
    <xf numFmtId="3" fontId="9" fillId="9" borderId="34" xfId="7" applyNumberFormat="1" applyFont="1" applyFill="1" applyBorder="1" applyAlignment="1">
      <alignment horizontal="center" vertical="center"/>
    </xf>
    <xf numFmtId="3" fontId="9" fillId="9" borderId="35" xfId="7" applyNumberFormat="1" applyFont="1" applyFill="1" applyBorder="1" applyAlignment="1">
      <alignment horizontal="center" vertical="center"/>
    </xf>
    <xf numFmtId="0" fontId="9" fillId="4" borderId="36" xfId="7" applyFont="1" applyFill="1" applyBorder="1" applyAlignment="1">
      <alignment vertical="center"/>
    </xf>
    <xf numFmtId="3" fontId="9" fillId="4" borderId="37" xfId="7" applyNumberFormat="1" applyFont="1" applyFill="1" applyBorder="1" applyAlignment="1">
      <alignment horizontal="center" vertical="center"/>
    </xf>
    <xf numFmtId="3" fontId="9" fillId="4" borderId="38" xfId="7" applyNumberFormat="1" applyFont="1" applyFill="1" applyBorder="1" applyAlignment="1">
      <alignment horizontal="center" vertical="center"/>
    </xf>
    <xf numFmtId="3" fontId="9" fillId="4" borderId="39" xfId="7" applyNumberFormat="1" applyFont="1" applyFill="1" applyBorder="1" applyAlignment="1">
      <alignment horizontal="center" vertical="center"/>
    </xf>
    <xf numFmtId="3" fontId="9" fillId="4" borderId="40" xfId="7" applyNumberFormat="1" applyFont="1" applyFill="1" applyBorder="1" applyAlignment="1">
      <alignment horizontal="center" vertical="center"/>
    </xf>
    <xf numFmtId="3" fontId="9" fillId="4" borderId="41" xfId="7" applyNumberFormat="1" applyFont="1" applyFill="1" applyBorder="1" applyAlignment="1">
      <alignment horizontal="center" vertical="center"/>
    </xf>
    <xf numFmtId="3" fontId="9" fillId="4" borderId="42" xfId="7" applyNumberFormat="1" applyFont="1" applyFill="1" applyBorder="1" applyAlignment="1">
      <alignment horizontal="center" vertical="center"/>
    </xf>
    <xf numFmtId="3" fontId="11" fillId="0" borderId="0" xfId="8" applyNumberFormat="1" applyFont="1" applyAlignment="1">
      <alignment horizontal="center" vertical="center"/>
    </xf>
    <xf numFmtId="0" fontId="14" fillId="0" borderId="0" xfId="7" applyFont="1" applyBorder="1" applyAlignment="1">
      <alignment horizontal="center" vertical="center" wrapText="1"/>
    </xf>
    <xf numFmtId="49" fontId="9" fillId="4" borderId="5" xfId="7" applyNumberFormat="1" applyFont="1" applyFill="1" applyBorder="1" applyAlignment="1">
      <alignment horizontal="center" vertical="center" wrapText="1"/>
    </xf>
    <xf numFmtId="49" fontId="9" fillId="4" borderId="13" xfId="7" applyNumberFormat="1" applyFont="1" applyFill="1" applyBorder="1" applyAlignment="1">
      <alignment horizontal="center" vertical="center" wrapText="1"/>
    </xf>
    <xf numFmtId="49" fontId="9" fillId="4" borderId="20" xfId="7" applyNumberFormat="1" applyFont="1" applyFill="1" applyBorder="1" applyAlignment="1">
      <alignment horizontal="center" vertical="center" wrapText="1"/>
    </xf>
    <xf numFmtId="3" fontId="9" fillId="4" borderId="6" xfId="7" applyNumberFormat="1" applyFont="1" applyFill="1" applyBorder="1" applyAlignment="1">
      <alignment horizontal="center" vertical="center" wrapText="1"/>
    </xf>
    <xf numFmtId="3" fontId="9" fillId="4" borderId="7" xfId="7" applyNumberFormat="1" applyFont="1" applyFill="1" applyBorder="1" applyAlignment="1">
      <alignment horizontal="center" vertical="center" wrapText="1"/>
    </xf>
    <xf numFmtId="3" fontId="9" fillId="4" borderId="8" xfId="7" applyNumberFormat="1" applyFont="1" applyFill="1" applyBorder="1" applyAlignment="1">
      <alignment horizontal="center" vertical="center" wrapText="1"/>
    </xf>
    <xf numFmtId="3" fontId="9" fillId="4" borderId="9" xfId="7" applyNumberFormat="1" applyFont="1" applyFill="1" applyBorder="1" applyAlignment="1">
      <alignment horizontal="center" vertical="center" wrapText="1"/>
    </xf>
    <xf numFmtId="3" fontId="9" fillId="4" borderId="10" xfId="7" applyNumberFormat="1" applyFont="1" applyFill="1" applyBorder="1" applyAlignment="1">
      <alignment horizontal="center" vertical="center" wrapText="1"/>
    </xf>
    <xf numFmtId="3" fontId="9" fillId="4" borderId="17" xfId="7" applyNumberFormat="1" applyFont="1" applyFill="1" applyBorder="1" applyAlignment="1">
      <alignment horizontal="center" vertical="center" wrapText="1"/>
    </xf>
    <xf numFmtId="0" fontId="16" fillId="5" borderId="11" xfId="8" applyFont="1" applyFill="1" applyBorder="1" applyAlignment="1">
      <alignment horizontal="center" wrapText="1"/>
    </xf>
    <xf numFmtId="0" fontId="16" fillId="5" borderId="12" xfId="8" applyFont="1" applyFill="1" applyBorder="1" applyAlignment="1">
      <alignment horizontal="center" wrapText="1"/>
    </xf>
    <xf numFmtId="0" fontId="12" fillId="0" borderId="0" xfId="0" applyNumberFormat="1" applyFont="1" applyFill="1" applyBorder="1" applyAlignment="1" applyProtection="1">
      <alignment horizontal="center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3" fontId="11" fillId="0" borderId="1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3" fontId="9" fillId="3" borderId="2" xfId="0" applyNumberFormat="1" applyFont="1" applyFill="1" applyBorder="1" applyAlignment="1" applyProtection="1">
      <alignment horizontal="center" vertical="center" wrapText="1"/>
    </xf>
    <xf numFmtId="3" fontId="9" fillId="3" borderId="4" xfId="0" applyNumberFormat="1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center" vertical="center" wrapText="1"/>
    </xf>
  </cellXfs>
  <cellStyles count="12">
    <cellStyle name="Normal_Sheet1" xfId="1"/>
    <cellStyle name="Обычный" xfId="0" builtinId="0"/>
    <cellStyle name="Обычный 14" xfId="9"/>
    <cellStyle name="Обычный 14 2" xfId="8"/>
    <cellStyle name="Обычный 19" xfId="1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  <cellStyle name="Обычный 5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41</v>
      </c>
      <c r="B3">
        <v>1</v>
      </c>
    </row>
    <row r="4" spans="1:2">
      <c r="A4" t="s">
        <v>42</v>
      </c>
      <c r="B4">
        <v>3</v>
      </c>
    </row>
    <row r="5" spans="1:2">
      <c r="A5" t="s">
        <v>43</v>
      </c>
      <c r="B5">
        <v>4</v>
      </c>
    </row>
    <row r="6" spans="1:2">
      <c r="A6" t="s">
        <v>44</v>
      </c>
      <c r="B6">
        <v>5</v>
      </c>
    </row>
    <row r="7" spans="1:2">
      <c r="A7" t="s">
        <v>45</v>
      </c>
      <c r="B7">
        <v>6</v>
      </c>
    </row>
    <row r="8" spans="1:2">
      <c r="A8" t="s">
        <v>46</v>
      </c>
      <c r="B8">
        <v>1</v>
      </c>
    </row>
    <row r="9" spans="1:2">
      <c r="A9" t="s">
        <v>47</v>
      </c>
      <c r="B9">
        <v>3</v>
      </c>
    </row>
    <row r="10" spans="1:2">
      <c r="A10" t="s">
        <v>48</v>
      </c>
      <c r="B10">
        <v>4</v>
      </c>
    </row>
    <row r="11" spans="1:2">
      <c r="A11" t="s">
        <v>49</v>
      </c>
      <c r="B11">
        <v>5</v>
      </c>
    </row>
    <row r="12" spans="1:2">
      <c r="A12" t="s">
        <v>50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94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22</v>
      </c>
      <c r="B9" s="102">
        <v>6357</v>
      </c>
    </row>
    <row r="10" spans="1:2" ht="15.75">
      <c r="A10" s="10" t="s">
        <v>27</v>
      </c>
      <c r="B10" s="102">
        <v>486</v>
      </c>
    </row>
    <row r="11" spans="1:2" ht="15.75">
      <c r="A11" s="10" t="s">
        <v>32</v>
      </c>
      <c r="B11" s="102">
        <v>262</v>
      </c>
    </row>
    <row r="12" spans="1:2" ht="15.75">
      <c r="A12" s="11" t="s">
        <v>40</v>
      </c>
      <c r="B12" s="102">
        <v>7105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93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8</v>
      </c>
      <c r="B9" s="102">
        <v>641</v>
      </c>
    </row>
    <row r="10" spans="1:2" ht="15.75">
      <c r="A10" s="11" t="s">
        <v>40</v>
      </c>
      <c r="B10" s="102">
        <v>641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25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92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1533</v>
      </c>
    </row>
    <row r="10" spans="1:2" ht="15.75">
      <c r="A10" s="10" t="s">
        <v>6</v>
      </c>
      <c r="B10" s="102">
        <v>224</v>
      </c>
    </row>
    <row r="11" spans="1:2" ht="15.75">
      <c r="A11" s="10" t="s">
        <v>14</v>
      </c>
      <c r="B11" s="102">
        <v>3409</v>
      </c>
    </row>
    <row r="12" spans="1:2" ht="15.75">
      <c r="A12" s="10" t="s">
        <v>15</v>
      </c>
      <c r="B12" s="102">
        <v>1067</v>
      </c>
    </row>
    <row r="13" spans="1:2" ht="15.75">
      <c r="A13" s="10" t="s">
        <v>16</v>
      </c>
      <c r="B13" s="102">
        <v>798</v>
      </c>
    </row>
    <row r="14" spans="1:2" ht="15.75">
      <c r="A14" s="10" t="s">
        <v>18</v>
      </c>
      <c r="B14" s="102">
        <v>1674</v>
      </c>
    </row>
    <row r="15" spans="1:2" ht="15.75">
      <c r="A15" s="10" t="s">
        <v>19</v>
      </c>
      <c r="B15" s="102">
        <v>1263</v>
      </c>
    </row>
    <row r="16" spans="1:2" ht="15.75">
      <c r="A16" s="10" t="s">
        <v>22</v>
      </c>
      <c r="B16" s="102">
        <v>3293</v>
      </c>
    </row>
    <row r="17" spans="1:2" ht="15.75">
      <c r="A17" s="10" t="s">
        <v>23</v>
      </c>
      <c r="B17" s="102">
        <v>1385</v>
      </c>
    </row>
    <row r="18" spans="1:2" ht="15.75">
      <c r="A18" s="10" t="s">
        <v>29</v>
      </c>
      <c r="B18" s="102">
        <v>326</v>
      </c>
    </row>
    <row r="19" spans="1:2" ht="15.75">
      <c r="A19" s="10" t="s">
        <v>31</v>
      </c>
      <c r="B19" s="102">
        <v>335</v>
      </c>
    </row>
    <row r="20" spans="1:2" ht="15.75">
      <c r="A20" s="10" t="s">
        <v>33</v>
      </c>
      <c r="B20" s="102">
        <v>1982</v>
      </c>
    </row>
    <row r="21" spans="1:2" ht="15.75">
      <c r="A21" s="10" t="s">
        <v>34</v>
      </c>
      <c r="B21" s="102">
        <v>1303</v>
      </c>
    </row>
    <row r="22" spans="1:2" ht="15.75">
      <c r="A22" s="10" t="s">
        <v>35</v>
      </c>
      <c r="B22" s="102">
        <v>1420</v>
      </c>
    </row>
    <row r="23" spans="1:2" ht="15.75">
      <c r="A23" s="10" t="s">
        <v>36</v>
      </c>
      <c r="B23" s="102">
        <v>1387</v>
      </c>
    </row>
    <row r="24" spans="1:2" ht="15.75">
      <c r="A24" s="10" t="s">
        <v>39</v>
      </c>
      <c r="B24" s="102">
        <v>427</v>
      </c>
    </row>
    <row r="25" spans="1:2" ht="15.75">
      <c r="A25" s="11" t="s">
        <v>40</v>
      </c>
      <c r="B25" s="102">
        <v>21826</v>
      </c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23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91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6</v>
      </c>
      <c r="B9" s="102">
        <v>161</v>
      </c>
    </row>
    <row r="10" spans="1:2" ht="15.75">
      <c r="A10" s="10" t="s">
        <v>9</v>
      </c>
      <c r="B10" s="102">
        <v>168</v>
      </c>
    </row>
    <row r="11" spans="1:2" ht="15.75">
      <c r="A11" s="10" t="s">
        <v>10</v>
      </c>
      <c r="B11" s="102">
        <v>111</v>
      </c>
    </row>
    <row r="12" spans="1:2" ht="15.75">
      <c r="A12" s="10" t="s">
        <v>11</v>
      </c>
      <c r="B12" s="102">
        <v>185</v>
      </c>
    </row>
    <row r="13" spans="1:2" ht="15.75">
      <c r="A13" s="10" t="s">
        <v>12</v>
      </c>
      <c r="B13" s="102">
        <v>855</v>
      </c>
    </row>
    <row r="14" spans="1:2" ht="15.75">
      <c r="A14" s="10" t="s">
        <v>13</v>
      </c>
      <c r="B14" s="102">
        <v>170</v>
      </c>
    </row>
    <row r="15" spans="1:2" ht="15.75">
      <c r="A15" s="10" t="s">
        <v>14</v>
      </c>
      <c r="B15" s="102">
        <v>200</v>
      </c>
    </row>
    <row r="16" spans="1:2" ht="15.75">
      <c r="A16" s="10" t="s">
        <v>18</v>
      </c>
      <c r="B16" s="102">
        <v>965</v>
      </c>
    </row>
    <row r="17" spans="1:2" ht="15.75">
      <c r="A17" s="10" t="s">
        <v>20</v>
      </c>
      <c r="B17" s="102">
        <v>467</v>
      </c>
    </row>
    <row r="18" spans="1:2" ht="15.75">
      <c r="A18" s="10" t="s">
        <v>21</v>
      </c>
      <c r="B18" s="102">
        <v>246</v>
      </c>
    </row>
    <row r="19" spans="1:2" ht="15.75">
      <c r="A19" s="10" t="s">
        <v>23</v>
      </c>
      <c r="B19" s="102">
        <v>463</v>
      </c>
    </row>
    <row r="20" spans="1:2" ht="15.75">
      <c r="A20" s="10" t="s">
        <v>25</v>
      </c>
      <c r="B20" s="102">
        <v>3622</v>
      </c>
    </row>
    <row r="21" spans="1:2" ht="15.75">
      <c r="A21" s="10" t="s">
        <v>28</v>
      </c>
      <c r="B21" s="102">
        <v>130</v>
      </c>
    </row>
    <row r="22" spans="1:2" ht="15.75">
      <c r="A22" s="10" t="s">
        <v>33</v>
      </c>
      <c r="B22" s="102">
        <v>729</v>
      </c>
    </row>
    <row r="23" spans="1:2" ht="15.75">
      <c r="A23" s="11" t="s">
        <v>40</v>
      </c>
      <c r="B23" s="102">
        <v>8472</v>
      </c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D24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90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3</v>
      </c>
      <c r="B9" s="102">
        <v>108</v>
      </c>
    </row>
    <row r="10" spans="1:2" ht="15.75">
      <c r="A10" s="10" t="s">
        <v>14</v>
      </c>
      <c r="B10" s="102">
        <v>1200</v>
      </c>
    </row>
    <row r="11" spans="1:2" ht="15.75">
      <c r="A11" s="10" t="s">
        <v>15</v>
      </c>
      <c r="B11" s="102">
        <v>2820</v>
      </c>
    </row>
    <row r="12" spans="1:2" ht="15.75">
      <c r="A12" s="10" t="s">
        <v>16</v>
      </c>
      <c r="B12" s="102">
        <v>96</v>
      </c>
    </row>
    <row r="13" spans="1:2" ht="15.75">
      <c r="A13" s="10" t="s">
        <v>18</v>
      </c>
      <c r="B13" s="102">
        <v>1512</v>
      </c>
    </row>
    <row r="14" spans="1:2" ht="15.75">
      <c r="A14" s="10" t="s">
        <v>21</v>
      </c>
      <c r="B14" s="102">
        <v>36</v>
      </c>
    </row>
    <row r="15" spans="1:2" ht="15.75">
      <c r="A15" s="10" t="s">
        <v>22</v>
      </c>
      <c r="B15" s="102">
        <v>96</v>
      </c>
    </row>
    <row r="16" spans="1:2" ht="15.75">
      <c r="A16" s="10" t="s">
        <v>26</v>
      </c>
      <c r="B16" s="102">
        <v>1092</v>
      </c>
    </row>
    <row r="17" spans="1:2" ht="15.75">
      <c r="A17" s="10" t="s">
        <v>29</v>
      </c>
      <c r="B17" s="102">
        <v>492</v>
      </c>
    </row>
    <row r="18" spans="1:2" ht="15.75">
      <c r="A18" s="10" t="s">
        <v>30</v>
      </c>
      <c r="B18" s="102">
        <v>756</v>
      </c>
    </row>
    <row r="19" spans="1:2" ht="15.75">
      <c r="A19" s="10" t="s">
        <v>33</v>
      </c>
      <c r="B19" s="102">
        <v>1248</v>
      </c>
    </row>
    <row r="20" spans="1:2" ht="15.75">
      <c r="A20" s="10" t="s">
        <v>34</v>
      </c>
      <c r="B20" s="102">
        <v>1668</v>
      </c>
    </row>
    <row r="21" spans="1:2" ht="15.75">
      <c r="A21" s="10" t="s">
        <v>35</v>
      </c>
      <c r="B21" s="102">
        <v>216</v>
      </c>
    </row>
    <row r="22" spans="1:2" ht="15.75">
      <c r="A22" s="10" t="s">
        <v>36</v>
      </c>
      <c r="B22" s="102">
        <v>1272</v>
      </c>
    </row>
    <row r="23" spans="1:2" ht="15.75">
      <c r="A23" s="10" t="s">
        <v>39</v>
      </c>
      <c r="B23" s="102">
        <v>408</v>
      </c>
    </row>
    <row r="24" spans="1:2" ht="15.75">
      <c r="A24" s="11" t="s">
        <v>40</v>
      </c>
      <c r="B24" s="102">
        <v>13020</v>
      </c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89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35</v>
      </c>
      <c r="B9" s="102">
        <v>1798</v>
      </c>
    </row>
    <row r="10" spans="1:2" ht="15.75">
      <c r="A10" s="10" t="s">
        <v>37</v>
      </c>
      <c r="B10" s="102">
        <v>102</v>
      </c>
    </row>
    <row r="11" spans="1:2" ht="15.75">
      <c r="A11" s="11" t="s">
        <v>40</v>
      </c>
      <c r="B11" s="102">
        <v>1900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88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17</v>
      </c>
      <c r="B9" s="102">
        <v>1580</v>
      </c>
    </row>
    <row r="10" spans="1:2" ht="15.75">
      <c r="A10" s="11" t="s">
        <v>40</v>
      </c>
      <c r="B10" s="102">
        <v>1580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87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17</v>
      </c>
      <c r="B9" s="102">
        <v>2200</v>
      </c>
    </row>
    <row r="10" spans="1:2" ht="15.75">
      <c r="A10" s="11" t="s">
        <v>40</v>
      </c>
      <c r="B10" s="102">
        <v>2200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86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33</v>
      </c>
      <c r="B9" s="102">
        <v>31</v>
      </c>
    </row>
    <row r="10" spans="1:2" ht="15.75">
      <c r="A10" s="11" t="s">
        <v>40</v>
      </c>
      <c r="B10" s="102">
        <v>31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85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4860</v>
      </c>
    </row>
    <row r="10" spans="1:2" ht="15.75">
      <c r="A10" s="10" t="s">
        <v>14</v>
      </c>
      <c r="B10" s="102">
        <v>30</v>
      </c>
    </row>
    <row r="11" spans="1:2" ht="15.75">
      <c r="A11" s="10" t="s">
        <v>20</v>
      </c>
      <c r="B11" s="102">
        <v>665</v>
      </c>
    </row>
    <row r="12" spans="1:2" ht="15.75">
      <c r="A12" s="11" t="s">
        <v>40</v>
      </c>
      <c r="B12" s="102">
        <v>5555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tabSelected="1" zoomScale="90" zoomScaleNormal="90" workbookViewId="0">
      <pane xSplit="1" ySplit="5" topLeftCell="B6" activePane="bottomRight" state="frozen"/>
      <selection sqref="A1:H2"/>
      <selection pane="topRight" sqref="A1:H2"/>
      <selection pane="bottomLeft" sqref="A1:H2"/>
      <selection pane="bottomRight" activeCell="A2" sqref="A2:M2"/>
    </sheetView>
  </sheetViews>
  <sheetFormatPr defaultRowHeight="15.75"/>
  <cols>
    <col min="1" max="1" width="70.5" style="12" customWidth="1"/>
    <col min="2" max="7" width="19.1640625" style="82" customWidth="1"/>
    <col min="8" max="8" width="21.33203125" style="82" customWidth="1"/>
    <col min="9" max="9" width="5.1640625" style="12" customWidth="1"/>
    <col min="10" max="10" width="19.1640625" style="82" customWidth="1"/>
    <col min="11" max="11" width="7.5" style="12" customWidth="1"/>
    <col min="12" max="13" width="19.1640625" style="82" customWidth="1"/>
    <col min="14" max="16384" width="9.33203125" style="12"/>
  </cols>
  <sheetData>
    <row r="2" spans="1:13" ht="84" customHeight="1" thickBot="1">
      <c r="A2" s="83" t="s">
        <v>102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43.5" customHeight="1" thickBot="1">
      <c r="A3" s="84" t="s">
        <v>103</v>
      </c>
      <c r="B3" s="87" t="s">
        <v>104</v>
      </c>
      <c r="C3" s="88"/>
      <c r="D3" s="88"/>
      <c r="E3" s="88"/>
      <c r="F3" s="88"/>
      <c r="G3" s="89"/>
      <c r="H3" s="90"/>
      <c r="J3" s="91" t="s">
        <v>17</v>
      </c>
      <c r="L3" s="93" t="s">
        <v>105</v>
      </c>
      <c r="M3" s="94"/>
    </row>
    <row r="4" spans="1:13" ht="52.5" customHeight="1">
      <c r="A4" s="85"/>
      <c r="B4" s="13" t="s">
        <v>106</v>
      </c>
      <c r="C4" s="14" t="s">
        <v>107</v>
      </c>
      <c r="D4" s="15" t="s">
        <v>108</v>
      </c>
      <c r="E4" s="16" t="s">
        <v>109</v>
      </c>
      <c r="F4" s="14" t="s">
        <v>110</v>
      </c>
      <c r="G4" s="17" t="s">
        <v>108</v>
      </c>
      <c r="H4" s="16" t="s">
        <v>111</v>
      </c>
      <c r="J4" s="92"/>
      <c r="L4" s="18" t="s">
        <v>112</v>
      </c>
      <c r="M4" s="19" t="s">
        <v>108</v>
      </c>
    </row>
    <row r="5" spans="1:13" ht="49.5" customHeight="1">
      <c r="A5" s="86"/>
      <c r="B5" s="20" t="s">
        <v>113</v>
      </c>
      <c r="C5" s="21" t="s">
        <v>113</v>
      </c>
      <c r="D5" s="22" t="s">
        <v>114</v>
      </c>
      <c r="E5" s="23" t="s">
        <v>113</v>
      </c>
      <c r="F5" s="21" t="s">
        <v>113</v>
      </c>
      <c r="G5" s="22" t="s">
        <v>115</v>
      </c>
      <c r="H5" s="23" t="s">
        <v>113</v>
      </c>
      <c r="J5" s="24" t="s">
        <v>113</v>
      </c>
      <c r="L5" s="21" t="s">
        <v>113</v>
      </c>
      <c r="M5" s="23" t="s">
        <v>113</v>
      </c>
    </row>
    <row r="6" spans="1:13" s="29" customFormat="1">
      <c r="A6" s="25" t="s">
        <v>116</v>
      </c>
      <c r="B6" s="26">
        <f t="shared" ref="B6:H6" si="0">SUM(B7:B32)</f>
        <v>52486</v>
      </c>
      <c r="C6" s="27">
        <f t="shared" si="0"/>
        <v>52486</v>
      </c>
      <c r="D6" s="26">
        <f t="shared" si="0"/>
        <v>0</v>
      </c>
      <c r="E6" s="28">
        <f t="shared" si="0"/>
        <v>196</v>
      </c>
      <c r="F6" s="27">
        <f t="shared" si="0"/>
        <v>0</v>
      </c>
      <c r="G6" s="26">
        <f t="shared" si="0"/>
        <v>0</v>
      </c>
      <c r="H6" s="28">
        <f t="shared" si="0"/>
        <v>0</v>
      </c>
      <c r="J6" s="30">
        <f>SUM(J7:J32)</f>
        <v>2200</v>
      </c>
      <c r="L6" s="27">
        <f>SUM(L7:L32)</f>
        <v>54686</v>
      </c>
      <c r="M6" s="28">
        <f>SUM(M7:M32)</f>
        <v>0</v>
      </c>
    </row>
    <row r="7" spans="1:13" s="29" customFormat="1">
      <c r="A7" s="31" t="s">
        <v>117</v>
      </c>
      <c r="B7" s="32">
        <f>C7+F7</f>
        <v>2550</v>
      </c>
      <c r="C7" s="33">
        <v>2550</v>
      </c>
      <c r="D7" s="34"/>
      <c r="E7" s="35"/>
      <c r="F7" s="33"/>
      <c r="G7" s="36"/>
      <c r="H7" s="35"/>
      <c r="J7" s="37"/>
      <c r="L7" s="33">
        <f t="shared" ref="L7:L32" si="1">B7+J7</f>
        <v>2550</v>
      </c>
      <c r="M7" s="35">
        <f>D7+G7</f>
        <v>0</v>
      </c>
    </row>
    <row r="8" spans="1:13" s="29" customFormat="1">
      <c r="A8" s="31" t="s">
        <v>118</v>
      </c>
      <c r="B8" s="32">
        <f t="shared" ref="B8:B62" si="2">C8+F8</f>
        <v>1200</v>
      </c>
      <c r="C8" s="33">
        <v>1200</v>
      </c>
      <c r="D8" s="34"/>
      <c r="E8" s="35"/>
      <c r="F8" s="33"/>
      <c r="G8" s="36"/>
      <c r="H8" s="35"/>
      <c r="J8" s="37"/>
      <c r="L8" s="33">
        <f t="shared" si="1"/>
        <v>1200</v>
      </c>
      <c r="M8" s="35">
        <f t="shared" ref="M8:M62" si="3">D8+G8</f>
        <v>0</v>
      </c>
    </row>
    <row r="9" spans="1:13" s="29" customFormat="1">
      <c r="A9" s="31" t="s">
        <v>119</v>
      </c>
      <c r="B9" s="32">
        <f t="shared" si="2"/>
        <v>2200</v>
      </c>
      <c r="C9" s="33">
        <v>2200</v>
      </c>
      <c r="D9" s="34"/>
      <c r="E9" s="35"/>
      <c r="F9" s="33"/>
      <c r="G9" s="36"/>
      <c r="H9" s="35"/>
      <c r="J9" s="37"/>
      <c r="L9" s="33">
        <f t="shared" si="1"/>
        <v>2200</v>
      </c>
      <c r="M9" s="35">
        <f t="shared" si="3"/>
        <v>0</v>
      </c>
    </row>
    <row r="10" spans="1:13" s="29" customFormat="1">
      <c r="A10" s="31" t="s">
        <v>120</v>
      </c>
      <c r="B10" s="32">
        <f t="shared" si="2"/>
        <v>910</v>
      </c>
      <c r="C10" s="33">
        <v>910</v>
      </c>
      <c r="D10" s="34"/>
      <c r="E10" s="35"/>
      <c r="F10" s="33"/>
      <c r="G10" s="36"/>
      <c r="H10" s="35"/>
      <c r="J10" s="37"/>
      <c r="L10" s="33">
        <f t="shared" si="1"/>
        <v>910</v>
      </c>
      <c r="M10" s="35">
        <f t="shared" si="3"/>
        <v>0</v>
      </c>
    </row>
    <row r="11" spans="1:13" s="29" customFormat="1">
      <c r="A11" s="31" t="s">
        <v>121</v>
      </c>
      <c r="B11" s="32">
        <f t="shared" si="2"/>
        <v>7298</v>
      </c>
      <c r="C11" s="33">
        <v>7298</v>
      </c>
      <c r="D11" s="34"/>
      <c r="E11" s="35">
        <v>196</v>
      </c>
      <c r="F11" s="33"/>
      <c r="G11" s="36"/>
      <c r="H11" s="35"/>
      <c r="J11" s="37"/>
      <c r="L11" s="33">
        <f t="shared" si="1"/>
        <v>7298</v>
      </c>
      <c r="M11" s="35">
        <f t="shared" si="3"/>
        <v>0</v>
      </c>
    </row>
    <row r="12" spans="1:13" s="29" customFormat="1">
      <c r="A12" s="31" t="s">
        <v>122</v>
      </c>
      <c r="B12" s="32">
        <f t="shared" si="2"/>
        <v>2050</v>
      </c>
      <c r="C12" s="33">
        <v>2050</v>
      </c>
      <c r="D12" s="34"/>
      <c r="E12" s="35"/>
      <c r="F12" s="33"/>
      <c r="G12" s="36"/>
      <c r="H12" s="35"/>
      <c r="J12" s="37"/>
      <c r="L12" s="33">
        <f t="shared" si="1"/>
        <v>2050</v>
      </c>
      <c r="M12" s="35">
        <f t="shared" si="3"/>
        <v>0</v>
      </c>
    </row>
    <row r="13" spans="1:13" s="29" customFormat="1">
      <c r="A13" s="31" t="s">
        <v>123</v>
      </c>
      <c r="B13" s="32">
        <f t="shared" si="2"/>
        <v>970</v>
      </c>
      <c r="C13" s="33">
        <v>970</v>
      </c>
      <c r="D13" s="34"/>
      <c r="E13" s="35"/>
      <c r="F13" s="33"/>
      <c r="G13" s="36"/>
      <c r="H13" s="35"/>
      <c r="J13" s="37"/>
      <c r="L13" s="33">
        <f t="shared" si="1"/>
        <v>970</v>
      </c>
      <c r="M13" s="35">
        <f t="shared" si="3"/>
        <v>0</v>
      </c>
    </row>
    <row r="14" spans="1:13" s="29" customFormat="1">
      <c r="A14" s="31" t="s">
        <v>124</v>
      </c>
      <c r="B14" s="32">
        <f t="shared" si="2"/>
        <v>1220</v>
      </c>
      <c r="C14" s="33">
        <v>1220</v>
      </c>
      <c r="D14" s="34"/>
      <c r="E14" s="35"/>
      <c r="F14" s="33"/>
      <c r="G14" s="36"/>
      <c r="H14" s="35"/>
      <c r="J14" s="37"/>
      <c r="L14" s="33">
        <f t="shared" si="1"/>
        <v>1220</v>
      </c>
      <c r="M14" s="35">
        <f t="shared" si="3"/>
        <v>0</v>
      </c>
    </row>
    <row r="15" spans="1:13" s="29" customFormat="1">
      <c r="A15" s="31" t="s">
        <v>125</v>
      </c>
      <c r="B15" s="32">
        <f t="shared" si="2"/>
        <v>2500</v>
      </c>
      <c r="C15" s="33">
        <v>2500</v>
      </c>
      <c r="D15" s="34"/>
      <c r="E15" s="35"/>
      <c r="F15" s="33"/>
      <c r="G15" s="36"/>
      <c r="H15" s="35"/>
      <c r="J15" s="37"/>
      <c r="L15" s="33">
        <f t="shared" si="1"/>
        <v>2500</v>
      </c>
      <c r="M15" s="35">
        <f t="shared" si="3"/>
        <v>0</v>
      </c>
    </row>
    <row r="16" spans="1:13" s="29" customFormat="1">
      <c r="A16" s="31" t="s">
        <v>126</v>
      </c>
      <c r="B16" s="32">
        <f t="shared" si="2"/>
        <v>3165</v>
      </c>
      <c r="C16" s="33">
        <v>3165</v>
      </c>
      <c r="D16" s="34"/>
      <c r="E16" s="35"/>
      <c r="F16" s="33"/>
      <c r="G16" s="36"/>
      <c r="H16" s="35"/>
      <c r="J16" s="37"/>
      <c r="L16" s="33">
        <f t="shared" si="1"/>
        <v>3165</v>
      </c>
      <c r="M16" s="35">
        <f t="shared" si="3"/>
        <v>0</v>
      </c>
    </row>
    <row r="17" spans="1:13" s="29" customFormat="1">
      <c r="A17" s="31" t="s">
        <v>127</v>
      </c>
      <c r="B17" s="32">
        <f t="shared" si="2"/>
        <v>1550</v>
      </c>
      <c r="C17" s="33">
        <v>1550</v>
      </c>
      <c r="D17" s="34"/>
      <c r="E17" s="35"/>
      <c r="F17" s="33"/>
      <c r="G17" s="36"/>
      <c r="H17" s="35"/>
      <c r="J17" s="37"/>
      <c r="L17" s="33">
        <f t="shared" si="1"/>
        <v>1550</v>
      </c>
      <c r="M17" s="35">
        <f t="shared" si="3"/>
        <v>0</v>
      </c>
    </row>
    <row r="18" spans="1:13" s="29" customFormat="1">
      <c r="A18" s="31" t="s">
        <v>128</v>
      </c>
      <c r="B18" s="32">
        <f t="shared" si="2"/>
        <v>1025</v>
      </c>
      <c r="C18" s="33">
        <v>1025</v>
      </c>
      <c r="D18" s="34"/>
      <c r="E18" s="35"/>
      <c r="F18" s="33"/>
      <c r="G18" s="36"/>
      <c r="H18" s="35"/>
      <c r="J18" s="37"/>
      <c r="L18" s="33">
        <f t="shared" si="1"/>
        <v>1025</v>
      </c>
      <c r="M18" s="35">
        <f t="shared" si="3"/>
        <v>0</v>
      </c>
    </row>
    <row r="19" spans="1:13" s="29" customFormat="1">
      <c r="A19" s="31" t="s">
        <v>129</v>
      </c>
      <c r="B19" s="32">
        <f t="shared" si="2"/>
        <v>2185</v>
      </c>
      <c r="C19" s="33">
        <v>2185</v>
      </c>
      <c r="D19" s="34"/>
      <c r="E19" s="35"/>
      <c r="F19" s="33"/>
      <c r="G19" s="36"/>
      <c r="H19" s="35"/>
      <c r="J19" s="37"/>
      <c r="L19" s="33">
        <f t="shared" si="1"/>
        <v>2185</v>
      </c>
      <c r="M19" s="35">
        <f t="shared" si="3"/>
        <v>0</v>
      </c>
    </row>
    <row r="20" spans="1:13" s="29" customFormat="1">
      <c r="A20" s="31" t="s">
        <v>130</v>
      </c>
      <c r="B20" s="32">
        <f t="shared" si="2"/>
        <v>915</v>
      </c>
      <c r="C20" s="33">
        <v>915</v>
      </c>
      <c r="D20" s="34"/>
      <c r="E20" s="35"/>
      <c r="F20" s="33"/>
      <c r="G20" s="36"/>
      <c r="H20" s="35"/>
      <c r="J20" s="37"/>
      <c r="L20" s="33">
        <f t="shared" si="1"/>
        <v>915</v>
      </c>
      <c r="M20" s="35">
        <f t="shared" si="3"/>
        <v>0</v>
      </c>
    </row>
    <row r="21" spans="1:13" s="29" customFormat="1">
      <c r="A21" s="31" t="s">
        <v>131</v>
      </c>
      <c r="B21" s="32">
        <f t="shared" si="2"/>
        <v>2191</v>
      </c>
      <c r="C21" s="33">
        <v>2191</v>
      </c>
      <c r="D21" s="34"/>
      <c r="E21" s="35"/>
      <c r="F21" s="33"/>
      <c r="G21" s="36"/>
      <c r="H21" s="35"/>
      <c r="J21" s="37"/>
      <c r="L21" s="33">
        <f t="shared" si="1"/>
        <v>2191</v>
      </c>
      <c r="M21" s="35">
        <f t="shared" si="3"/>
        <v>0</v>
      </c>
    </row>
    <row r="22" spans="1:13" s="29" customFormat="1">
      <c r="A22" s="31" t="s">
        <v>132</v>
      </c>
      <c r="B22" s="32">
        <f t="shared" si="2"/>
        <v>1125</v>
      </c>
      <c r="C22" s="33">
        <v>1125</v>
      </c>
      <c r="D22" s="34"/>
      <c r="E22" s="35"/>
      <c r="F22" s="33"/>
      <c r="G22" s="36"/>
      <c r="H22" s="35"/>
      <c r="J22" s="37"/>
      <c r="L22" s="33">
        <f t="shared" si="1"/>
        <v>1125</v>
      </c>
      <c r="M22" s="35">
        <f t="shared" si="3"/>
        <v>0</v>
      </c>
    </row>
    <row r="23" spans="1:13" s="29" customFormat="1">
      <c r="A23" s="31" t="s">
        <v>133</v>
      </c>
      <c r="B23" s="32">
        <f t="shared" si="2"/>
        <v>3547</v>
      </c>
      <c r="C23" s="33">
        <v>3547</v>
      </c>
      <c r="D23" s="34"/>
      <c r="E23" s="35"/>
      <c r="F23" s="33"/>
      <c r="G23" s="36"/>
      <c r="H23" s="35"/>
      <c r="J23" s="37"/>
      <c r="L23" s="33">
        <f t="shared" si="1"/>
        <v>3547</v>
      </c>
      <c r="M23" s="35">
        <f t="shared" si="3"/>
        <v>0</v>
      </c>
    </row>
    <row r="24" spans="1:13" s="29" customFormat="1">
      <c r="A24" s="31" t="s">
        <v>134</v>
      </c>
      <c r="B24" s="32">
        <f t="shared" si="2"/>
        <v>1230</v>
      </c>
      <c r="C24" s="33">
        <v>1230</v>
      </c>
      <c r="D24" s="34"/>
      <c r="E24" s="35"/>
      <c r="F24" s="33"/>
      <c r="G24" s="36"/>
      <c r="H24" s="35"/>
      <c r="J24" s="37"/>
      <c r="L24" s="33">
        <f t="shared" si="1"/>
        <v>1230</v>
      </c>
      <c r="M24" s="35">
        <f t="shared" si="3"/>
        <v>0</v>
      </c>
    </row>
    <row r="25" spans="1:13" s="29" customFormat="1">
      <c r="A25" s="31" t="s">
        <v>135</v>
      </c>
      <c r="B25" s="32">
        <f t="shared" si="2"/>
        <v>1460</v>
      </c>
      <c r="C25" s="33">
        <v>1460</v>
      </c>
      <c r="D25" s="34"/>
      <c r="E25" s="35"/>
      <c r="F25" s="33"/>
      <c r="G25" s="36"/>
      <c r="H25" s="35"/>
      <c r="J25" s="37"/>
      <c r="L25" s="33">
        <f t="shared" si="1"/>
        <v>1460</v>
      </c>
      <c r="M25" s="35">
        <f t="shared" si="3"/>
        <v>0</v>
      </c>
    </row>
    <row r="26" spans="1:13" s="29" customFormat="1">
      <c r="A26" s="31" t="s">
        <v>136</v>
      </c>
      <c r="B26" s="32">
        <f t="shared" si="2"/>
        <v>3825</v>
      </c>
      <c r="C26" s="33">
        <v>3825</v>
      </c>
      <c r="D26" s="34"/>
      <c r="E26" s="35"/>
      <c r="F26" s="33"/>
      <c r="G26" s="36"/>
      <c r="H26" s="35"/>
      <c r="J26" s="37"/>
      <c r="L26" s="33">
        <f t="shared" si="1"/>
        <v>3825</v>
      </c>
      <c r="M26" s="35">
        <f t="shared" si="3"/>
        <v>0</v>
      </c>
    </row>
    <row r="27" spans="1:13" s="29" customFormat="1">
      <c r="A27" s="31" t="s">
        <v>137</v>
      </c>
      <c r="B27" s="32">
        <f t="shared" si="2"/>
        <v>1023</v>
      </c>
      <c r="C27" s="33">
        <v>1023</v>
      </c>
      <c r="D27" s="34"/>
      <c r="E27" s="35"/>
      <c r="F27" s="33"/>
      <c r="G27" s="36"/>
      <c r="H27" s="35"/>
      <c r="J27" s="37"/>
      <c r="L27" s="33">
        <f t="shared" si="1"/>
        <v>1023</v>
      </c>
      <c r="M27" s="35">
        <f t="shared" si="3"/>
        <v>0</v>
      </c>
    </row>
    <row r="28" spans="1:13" s="29" customFormat="1">
      <c r="A28" s="31" t="s">
        <v>138</v>
      </c>
      <c r="B28" s="32">
        <f t="shared" si="2"/>
        <v>1900</v>
      </c>
      <c r="C28" s="33">
        <v>1900</v>
      </c>
      <c r="D28" s="34"/>
      <c r="E28" s="35"/>
      <c r="F28" s="33"/>
      <c r="G28" s="36"/>
      <c r="H28" s="35"/>
      <c r="J28" s="37"/>
      <c r="L28" s="33">
        <f t="shared" si="1"/>
        <v>1900</v>
      </c>
      <c r="M28" s="35">
        <f t="shared" si="3"/>
        <v>0</v>
      </c>
    </row>
    <row r="29" spans="1:13" s="29" customFormat="1">
      <c r="A29" s="31" t="s">
        <v>139</v>
      </c>
      <c r="B29" s="32">
        <f t="shared" si="2"/>
        <v>1222</v>
      </c>
      <c r="C29" s="33">
        <v>1222</v>
      </c>
      <c r="D29" s="34"/>
      <c r="E29" s="35"/>
      <c r="F29" s="33"/>
      <c r="G29" s="36"/>
      <c r="H29" s="35"/>
      <c r="J29" s="37"/>
      <c r="L29" s="33">
        <f t="shared" si="1"/>
        <v>1222</v>
      </c>
      <c r="M29" s="35">
        <f t="shared" si="3"/>
        <v>0</v>
      </c>
    </row>
    <row r="30" spans="1:13" s="29" customFormat="1">
      <c r="A30" s="31" t="s">
        <v>140</v>
      </c>
      <c r="B30" s="32">
        <f t="shared" si="2"/>
        <v>1555</v>
      </c>
      <c r="C30" s="33">
        <v>1555</v>
      </c>
      <c r="D30" s="34"/>
      <c r="E30" s="35"/>
      <c r="F30" s="33"/>
      <c r="G30" s="36"/>
      <c r="H30" s="35"/>
      <c r="J30" s="37"/>
      <c r="L30" s="33">
        <f t="shared" si="1"/>
        <v>1555</v>
      </c>
      <c r="M30" s="35">
        <f t="shared" si="3"/>
        <v>0</v>
      </c>
    </row>
    <row r="31" spans="1:13" s="29" customFormat="1">
      <c r="A31" s="31" t="s">
        <v>141</v>
      </c>
      <c r="B31" s="32">
        <f t="shared" si="2"/>
        <v>3670</v>
      </c>
      <c r="C31" s="33">
        <v>3670</v>
      </c>
      <c r="D31" s="34"/>
      <c r="E31" s="35"/>
      <c r="F31" s="33"/>
      <c r="G31" s="36"/>
      <c r="H31" s="35"/>
      <c r="J31" s="37"/>
      <c r="L31" s="33">
        <f t="shared" si="1"/>
        <v>3670</v>
      </c>
      <c r="M31" s="35">
        <f t="shared" si="3"/>
        <v>0</v>
      </c>
    </row>
    <row r="32" spans="1:13" s="29" customFormat="1">
      <c r="A32" s="31" t="s">
        <v>142</v>
      </c>
      <c r="B32" s="32">
        <f t="shared" si="2"/>
        <v>0</v>
      </c>
      <c r="C32" s="38">
        <v>0</v>
      </c>
      <c r="D32" s="34"/>
      <c r="E32" s="35"/>
      <c r="F32" s="33"/>
      <c r="G32" s="36"/>
      <c r="H32" s="35"/>
      <c r="J32" s="39">
        <v>2200</v>
      </c>
      <c r="L32" s="33">
        <f t="shared" si="1"/>
        <v>2200</v>
      </c>
      <c r="M32" s="35">
        <f t="shared" si="3"/>
        <v>0</v>
      </c>
    </row>
    <row r="33" spans="1:13" s="29" customFormat="1">
      <c r="A33" s="25" t="s">
        <v>143</v>
      </c>
      <c r="B33" s="26">
        <f>SUM(B34:B39)</f>
        <v>20951</v>
      </c>
      <c r="C33" s="27">
        <f t="shared" ref="C33:H33" si="4">SUM(C34:C39)</f>
        <v>20506</v>
      </c>
      <c r="D33" s="26">
        <f t="shared" si="4"/>
        <v>0</v>
      </c>
      <c r="E33" s="28">
        <f t="shared" si="4"/>
        <v>1230</v>
      </c>
      <c r="F33" s="27">
        <f t="shared" si="4"/>
        <v>445</v>
      </c>
      <c r="G33" s="26">
        <f t="shared" si="4"/>
        <v>0</v>
      </c>
      <c r="H33" s="28">
        <f t="shared" si="4"/>
        <v>250</v>
      </c>
      <c r="J33" s="30">
        <f>SUM(J34:J39)</f>
        <v>1580</v>
      </c>
      <c r="L33" s="27">
        <f t="shared" ref="L33:M33" si="5">SUM(L34:L39)</f>
        <v>22531</v>
      </c>
      <c r="M33" s="28">
        <f t="shared" si="5"/>
        <v>0</v>
      </c>
    </row>
    <row r="34" spans="1:13" s="41" customFormat="1">
      <c r="A34" s="40" t="s">
        <v>144</v>
      </c>
      <c r="B34" s="32">
        <f t="shared" si="2"/>
        <v>13365</v>
      </c>
      <c r="C34" s="33">
        <v>13020</v>
      </c>
      <c r="D34" s="34"/>
      <c r="E34" s="35">
        <v>1200</v>
      </c>
      <c r="F34" s="33">
        <v>345</v>
      </c>
      <c r="G34" s="36"/>
      <c r="H34" s="35">
        <v>250</v>
      </c>
      <c r="J34" s="37"/>
      <c r="L34" s="33">
        <f t="shared" ref="L34:L39" si="6">B34+J34</f>
        <v>13365</v>
      </c>
      <c r="M34" s="35">
        <f t="shared" si="3"/>
        <v>0</v>
      </c>
    </row>
    <row r="35" spans="1:13" s="41" customFormat="1">
      <c r="A35" s="40" t="s">
        <v>145</v>
      </c>
      <c r="B35" s="32">
        <f t="shared" si="2"/>
        <v>1900</v>
      </c>
      <c r="C35" s="33">
        <v>1900</v>
      </c>
      <c r="D35" s="34"/>
      <c r="E35" s="35"/>
      <c r="F35" s="33"/>
      <c r="G35" s="36"/>
      <c r="H35" s="35"/>
      <c r="J35" s="37"/>
      <c r="L35" s="33">
        <f t="shared" si="6"/>
        <v>1900</v>
      </c>
      <c r="M35" s="35">
        <f t="shared" si="3"/>
        <v>0</v>
      </c>
    </row>
    <row r="36" spans="1:13" s="41" customFormat="1">
      <c r="A36" s="40" t="s">
        <v>146</v>
      </c>
      <c r="B36" s="32">
        <f t="shared" si="2"/>
        <v>5653</v>
      </c>
      <c r="C36" s="33">
        <v>5555</v>
      </c>
      <c r="D36" s="34"/>
      <c r="E36" s="35">
        <v>30</v>
      </c>
      <c r="F36" s="33">
        <v>98</v>
      </c>
      <c r="G36" s="36"/>
      <c r="H36" s="35"/>
      <c r="J36" s="37"/>
      <c r="L36" s="33">
        <f t="shared" si="6"/>
        <v>5653</v>
      </c>
      <c r="M36" s="35">
        <f t="shared" si="3"/>
        <v>0</v>
      </c>
    </row>
    <row r="37" spans="1:13" s="41" customFormat="1">
      <c r="A37" s="40" t="s">
        <v>147</v>
      </c>
      <c r="B37" s="32">
        <f t="shared" si="2"/>
        <v>31</v>
      </c>
      <c r="C37" s="33">
        <v>31</v>
      </c>
      <c r="D37" s="34"/>
      <c r="E37" s="35"/>
      <c r="F37" s="33"/>
      <c r="G37" s="36"/>
      <c r="H37" s="35"/>
      <c r="J37" s="37"/>
      <c r="L37" s="33">
        <f t="shared" si="6"/>
        <v>31</v>
      </c>
      <c r="M37" s="35">
        <f t="shared" si="3"/>
        <v>0</v>
      </c>
    </row>
    <row r="38" spans="1:13" s="41" customFormat="1">
      <c r="A38" s="40" t="s">
        <v>148</v>
      </c>
      <c r="B38" s="32">
        <f t="shared" si="2"/>
        <v>0</v>
      </c>
      <c r="C38" s="33"/>
      <c r="D38" s="34"/>
      <c r="E38" s="35"/>
      <c r="F38" s="33"/>
      <c r="G38" s="36"/>
      <c r="H38" s="35"/>
      <c r="J38" s="37">
        <v>1580</v>
      </c>
      <c r="L38" s="33">
        <f t="shared" si="6"/>
        <v>1580</v>
      </c>
      <c r="M38" s="35">
        <f t="shared" si="3"/>
        <v>0</v>
      </c>
    </row>
    <row r="39" spans="1:13" s="41" customFormat="1" ht="31.5">
      <c r="A39" s="40" t="s">
        <v>149</v>
      </c>
      <c r="B39" s="32">
        <f t="shared" si="2"/>
        <v>2</v>
      </c>
      <c r="C39" s="33"/>
      <c r="D39" s="34"/>
      <c r="E39" s="35"/>
      <c r="F39" s="33">
        <v>2</v>
      </c>
      <c r="G39" s="36"/>
      <c r="H39" s="35"/>
      <c r="J39" s="37"/>
      <c r="L39" s="33">
        <f t="shared" si="6"/>
        <v>2</v>
      </c>
      <c r="M39" s="35">
        <f t="shared" si="3"/>
        <v>0</v>
      </c>
    </row>
    <row r="40" spans="1:13" s="41" customFormat="1" ht="29.25" customHeight="1">
      <c r="A40" s="42" t="s">
        <v>150</v>
      </c>
      <c r="B40" s="43">
        <f>SUM(B41:B44)</f>
        <v>19673</v>
      </c>
      <c r="C40" s="44">
        <f t="shared" ref="C40:H40" si="7">SUM(C41:C44)</f>
        <v>19293</v>
      </c>
      <c r="D40" s="43">
        <f t="shared" si="7"/>
        <v>0</v>
      </c>
      <c r="E40" s="45">
        <f t="shared" si="7"/>
        <v>450</v>
      </c>
      <c r="F40" s="44">
        <f t="shared" si="7"/>
        <v>380</v>
      </c>
      <c r="G40" s="43">
        <f t="shared" si="7"/>
        <v>0</v>
      </c>
      <c r="H40" s="45">
        <f t="shared" si="7"/>
        <v>261</v>
      </c>
      <c r="J40" s="46">
        <f>SUM(J41:J44)</f>
        <v>684</v>
      </c>
      <c r="L40" s="44">
        <f t="shared" ref="L40:M40" si="8">SUM(L41:L44)</f>
        <v>20357</v>
      </c>
      <c r="M40" s="45">
        <f t="shared" si="8"/>
        <v>0</v>
      </c>
    </row>
    <row r="41" spans="1:13" s="41" customFormat="1" ht="24.75" customHeight="1">
      <c r="A41" s="40" t="s">
        <v>151</v>
      </c>
      <c r="B41" s="32">
        <f t="shared" si="2"/>
        <v>12263</v>
      </c>
      <c r="C41" s="33">
        <v>11883</v>
      </c>
      <c r="D41" s="34"/>
      <c r="E41" s="35"/>
      <c r="F41" s="33">
        <v>380</v>
      </c>
      <c r="G41" s="36"/>
      <c r="H41" s="35">
        <v>261</v>
      </c>
      <c r="J41" s="37"/>
      <c r="L41" s="33">
        <f>B41+J41</f>
        <v>12263</v>
      </c>
      <c r="M41" s="35">
        <f t="shared" si="3"/>
        <v>0</v>
      </c>
    </row>
    <row r="42" spans="1:13" s="41" customFormat="1" ht="18.75" customHeight="1">
      <c r="A42" s="40" t="s">
        <v>152</v>
      </c>
      <c r="B42" s="32">
        <f t="shared" si="2"/>
        <v>4500</v>
      </c>
      <c r="C42" s="33">
        <f>3730+770</f>
        <v>4500</v>
      </c>
      <c r="D42" s="34"/>
      <c r="E42" s="35">
        <v>450</v>
      </c>
      <c r="F42" s="33"/>
      <c r="G42" s="36"/>
      <c r="H42" s="35"/>
      <c r="J42" s="37"/>
      <c r="L42" s="33">
        <f>B42+J42</f>
        <v>4500</v>
      </c>
      <c r="M42" s="35">
        <f t="shared" si="3"/>
        <v>0</v>
      </c>
    </row>
    <row r="43" spans="1:13" s="41" customFormat="1">
      <c r="A43" s="40" t="s">
        <v>153</v>
      </c>
      <c r="B43" s="32">
        <f t="shared" si="2"/>
        <v>2910</v>
      </c>
      <c r="C43" s="33">
        <v>2910</v>
      </c>
      <c r="D43" s="34"/>
      <c r="E43" s="35"/>
      <c r="F43" s="33"/>
      <c r="G43" s="36"/>
      <c r="H43" s="35"/>
      <c r="J43" s="37"/>
      <c r="L43" s="33">
        <f>B43+J43</f>
        <v>2910</v>
      </c>
      <c r="M43" s="35">
        <f t="shared" si="3"/>
        <v>0</v>
      </c>
    </row>
    <row r="44" spans="1:13" s="41" customFormat="1" ht="29.25" customHeight="1">
      <c r="A44" s="40" t="s">
        <v>154</v>
      </c>
      <c r="B44" s="32">
        <f t="shared" si="2"/>
        <v>0</v>
      </c>
      <c r="C44" s="33"/>
      <c r="D44" s="34"/>
      <c r="E44" s="35"/>
      <c r="F44" s="33"/>
      <c r="G44" s="36"/>
      <c r="H44" s="35"/>
      <c r="J44" s="37">
        <v>684</v>
      </c>
      <c r="L44" s="33">
        <f>B44+J44</f>
        <v>684</v>
      </c>
      <c r="M44" s="35">
        <f t="shared" si="3"/>
        <v>0</v>
      </c>
    </row>
    <row r="45" spans="1:13" s="41" customFormat="1" ht="29.25" customHeight="1">
      <c r="A45" s="42" t="s">
        <v>155</v>
      </c>
      <c r="B45" s="26">
        <f>SUM(B46:B55)</f>
        <v>90771</v>
      </c>
      <c r="C45" s="27">
        <f t="shared" ref="C45:H45" si="9">SUM(C46:C55)</f>
        <v>86346</v>
      </c>
      <c r="D45" s="26">
        <f t="shared" si="9"/>
        <v>8726</v>
      </c>
      <c r="E45" s="28">
        <f t="shared" si="9"/>
        <v>398</v>
      </c>
      <c r="F45" s="27">
        <f t="shared" si="9"/>
        <v>4425</v>
      </c>
      <c r="G45" s="26">
        <f t="shared" si="9"/>
        <v>812</v>
      </c>
      <c r="H45" s="28">
        <f t="shared" si="9"/>
        <v>1661</v>
      </c>
      <c r="J45" s="30">
        <f>SUM(J46:J55)</f>
        <v>1111</v>
      </c>
      <c r="L45" s="27">
        <f t="shared" ref="L45:M45" si="10">SUM(L46:L55)</f>
        <v>91882</v>
      </c>
      <c r="M45" s="28">
        <f t="shared" si="10"/>
        <v>9538</v>
      </c>
    </row>
    <row r="46" spans="1:13" s="41" customFormat="1">
      <c r="A46" s="40" t="s">
        <v>156</v>
      </c>
      <c r="B46" s="32">
        <f>C46+F46</f>
        <v>25921</v>
      </c>
      <c r="C46" s="33">
        <v>24031</v>
      </c>
      <c r="D46" s="34">
        <v>807</v>
      </c>
      <c r="E46" s="35"/>
      <c r="F46" s="33">
        <v>1890</v>
      </c>
      <c r="G46" s="36">
        <v>68</v>
      </c>
      <c r="H46" s="35">
        <v>801</v>
      </c>
      <c r="J46" s="37"/>
      <c r="L46" s="33">
        <f t="shared" ref="L46:L55" si="11">B46+J46</f>
        <v>25921</v>
      </c>
      <c r="M46" s="35">
        <f t="shared" si="3"/>
        <v>875</v>
      </c>
    </row>
    <row r="47" spans="1:13" s="41" customFormat="1" ht="31.5">
      <c r="A47" s="40" t="s">
        <v>157</v>
      </c>
      <c r="B47" s="32">
        <f t="shared" si="2"/>
        <v>23411</v>
      </c>
      <c r="C47" s="33">
        <v>21826</v>
      </c>
      <c r="D47" s="34">
        <v>2608</v>
      </c>
      <c r="E47" s="35"/>
      <c r="F47" s="33">
        <v>1585</v>
      </c>
      <c r="G47" s="36">
        <v>398</v>
      </c>
      <c r="H47" s="35">
        <v>860</v>
      </c>
      <c r="J47" s="37"/>
      <c r="L47" s="33">
        <f t="shared" si="11"/>
        <v>23411</v>
      </c>
      <c r="M47" s="35">
        <f t="shared" si="3"/>
        <v>3006</v>
      </c>
    </row>
    <row r="48" spans="1:13" s="41" customFormat="1" ht="31.5">
      <c r="A48" s="40" t="s">
        <v>158</v>
      </c>
      <c r="B48" s="32">
        <f t="shared" si="2"/>
        <v>13606</v>
      </c>
      <c r="C48" s="33">
        <v>13497</v>
      </c>
      <c r="D48" s="34">
        <v>291</v>
      </c>
      <c r="E48" s="35"/>
      <c r="F48" s="33">
        <v>109</v>
      </c>
      <c r="G48" s="36"/>
      <c r="H48" s="35"/>
      <c r="J48" s="37">
        <v>1111</v>
      </c>
      <c r="L48" s="33">
        <f t="shared" si="11"/>
        <v>14717</v>
      </c>
      <c r="M48" s="35">
        <f t="shared" si="3"/>
        <v>291</v>
      </c>
    </row>
    <row r="49" spans="1:13" s="41" customFormat="1">
      <c r="A49" s="40" t="s">
        <v>159</v>
      </c>
      <c r="B49" s="32">
        <f t="shared" si="2"/>
        <v>8554</v>
      </c>
      <c r="C49" s="33">
        <v>8472</v>
      </c>
      <c r="D49" s="34">
        <v>25</v>
      </c>
      <c r="E49" s="35">
        <v>200</v>
      </c>
      <c r="F49" s="33">
        <v>82</v>
      </c>
      <c r="G49" s="36">
        <v>10</v>
      </c>
      <c r="H49" s="35"/>
      <c r="J49" s="37"/>
      <c r="L49" s="33">
        <f t="shared" si="11"/>
        <v>8554</v>
      </c>
      <c r="M49" s="35">
        <f t="shared" si="3"/>
        <v>35</v>
      </c>
    </row>
    <row r="50" spans="1:13" s="41" customFormat="1" ht="33.75" customHeight="1">
      <c r="A50" s="40" t="s">
        <v>160</v>
      </c>
      <c r="B50" s="32">
        <f t="shared" si="2"/>
        <v>7450</v>
      </c>
      <c r="C50" s="33">
        <v>7105</v>
      </c>
      <c r="D50" s="34">
        <v>4995</v>
      </c>
      <c r="E50" s="35"/>
      <c r="F50" s="33">
        <v>345</v>
      </c>
      <c r="G50" s="36">
        <v>336</v>
      </c>
      <c r="H50" s="35"/>
      <c r="J50" s="37"/>
      <c r="L50" s="33">
        <f t="shared" si="11"/>
        <v>7450</v>
      </c>
      <c r="M50" s="35">
        <f t="shared" si="3"/>
        <v>5331</v>
      </c>
    </row>
    <row r="51" spans="1:13" s="41" customFormat="1" ht="31.5">
      <c r="A51" s="40" t="s">
        <v>161</v>
      </c>
      <c r="B51" s="32">
        <f t="shared" si="2"/>
        <v>1028</v>
      </c>
      <c r="C51" s="33">
        <v>980</v>
      </c>
      <c r="D51" s="34"/>
      <c r="E51" s="35"/>
      <c r="F51" s="33">
        <v>48</v>
      </c>
      <c r="G51" s="36"/>
      <c r="H51" s="35"/>
      <c r="J51" s="37"/>
      <c r="L51" s="33">
        <f t="shared" si="11"/>
        <v>1028</v>
      </c>
      <c r="M51" s="35">
        <f t="shared" si="3"/>
        <v>0</v>
      </c>
    </row>
    <row r="52" spans="1:13" s="41" customFormat="1" ht="31.5">
      <c r="A52" s="40" t="s">
        <v>162</v>
      </c>
      <c r="B52" s="32">
        <f t="shared" si="2"/>
        <v>645</v>
      </c>
      <c r="C52" s="33">
        <v>641</v>
      </c>
      <c r="D52" s="34"/>
      <c r="E52" s="35"/>
      <c r="F52" s="33">
        <v>4</v>
      </c>
      <c r="G52" s="36"/>
      <c r="H52" s="35"/>
      <c r="J52" s="37"/>
      <c r="L52" s="33">
        <f t="shared" si="11"/>
        <v>645</v>
      </c>
      <c r="M52" s="35">
        <f t="shared" si="3"/>
        <v>0</v>
      </c>
    </row>
    <row r="53" spans="1:13" s="41" customFormat="1" ht="31.5">
      <c r="A53" s="40" t="s">
        <v>163</v>
      </c>
      <c r="B53" s="32">
        <f t="shared" si="2"/>
        <v>4886</v>
      </c>
      <c r="C53" s="33">
        <v>4527</v>
      </c>
      <c r="D53" s="34"/>
      <c r="E53" s="35"/>
      <c r="F53" s="33">
        <v>359</v>
      </c>
      <c r="G53" s="36"/>
      <c r="H53" s="35"/>
      <c r="J53" s="37"/>
      <c r="L53" s="33">
        <f t="shared" si="11"/>
        <v>4886</v>
      </c>
      <c r="M53" s="35">
        <f t="shared" si="3"/>
        <v>0</v>
      </c>
    </row>
    <row r="54" spans="1:13" s="41" customFormat="1">
      <c r="A54" s="40" t="s">
        <v>164</v>
      </c>
      <c r="B54" s="32">
        <f t="shared" si="2"/>
        <v>3917</v>
      </c>
      <c r="C54" s="33">
        <v>3917</v>
      </c>
      <c r="D54" s="34"/>
      <c r="E54" s="35">
        <v>198</v>
      </c>
      <c r="F54" s="33"/>
      <c r="G54" s="36"/>
      <c r="H54" s="35"/>
      <c r="J54" s="37"/>
      <c r="L54" s="33">
        <f t="shared" si="11"/>
        <v>3917</v>
      </c>
      <c r="M54" s="35">
        <f t="shared" si="3"/>
        <v>0</v>
      </c>
    </row>
    <row r="55" spans="1:13" s="41" customFormat="1" ht="31.5">
      <c r="A55" s="40" t="s">
        <v>165</v>
      </c>
      <c r="B55" s="32">
        <f t="shared" si="2"/>
        <v>1353</v>
      </c>
      <c r="C55" s="33">
        <v>1350</v>
      </c>
      <c r="D55" s="34"/>
      <c r="E55" s="35"/>
      <c r="F55" s="33">
        <v>3</v>
      </c>
      <c r="G55" s="36"/>
      <c r="H55" s="35"/>
      <c r="J55" s="37"/>
      <c r="L55" s="33">
        <f t="shared" si="11"/>
        <v>1353</v>
      </c>
      <c r="M55" s="35">
        <f t="shared" si="3"/>
        <v>0</v>
      </c>
    </row>
    <row r="56" spans="1:13" s="41" customFormat="1" ht="29.25" customHeight="1">
      <c r="A56" s="42" t="s">
        <v>166</v>
      </c>
      <c r="B56" s="43">
        <f>B6+B33+B40+B45</f>
        <v>183881</v>
      </c>
      <c r="C56" s="44">
        <f t="shared" ref="C56:H56" si="12">C6+C33+C40+C45</f>
        <v>178631</v>
      </c>
      <c r="D56" s="43">
        <f t="shared" si="12"/>
        <v>8726</v>
      </c>
      <c r="E56" s="45">
        <f t="shared" si="12"/>
        <v>2274</v>
      </c>
      <c r="F56" s="44">
        <f t="shared" si="12"/>
        <v>5250</v>
      </c>
      <c r="G56" s="43">
        <f t="shared" si="12"/>
        <v>812</v>
      </c>
      <c r="H56" s="45">
        <f t="shared" si="12"/>
        <v>2172</v>
      </c>
      <c r="J56" s="46">
        <f>J6+J33+J40+J45</f>
        <v>5575</v>
      </c>
      <c r="L56" s="44">
        <f t="shared" ref="L56:M56" si="13">L6+L33+L40+L45</f>
        <v>189456</v>
      </c>
      <c r="M56" s="45">
        <f t="shared" si="13"/>
        <v>9538</v>
      </c>
    </row>
    <row r="57" spans="1:13" s="41" customFormat="1" ht="27" customHeight="1">
      <c r="A57" s="40" t="s">
        <v>167</v>
      </c>
      <c r="B57" s="32">
        <f t="shared" si="2"/>
        <v>2</v>
      </c>
      <c r="C57" s="33"/>
      <c r="D57" s="34"/>
      <c r="E57" s="35"/>
      <c r="F57" s="33">
        <v>2</v>
      </c>
      <c r="G57" s="36"/>
      <c r="H57" s="35"/>
      <c r="J57" s="37"/>
      <c r="L57" s="33">
        <f>B57+J57</f>
        <v>2</v>
      </c>
      <c r="M57" s="35">
        <f t="shared" si="3"/>
        <v>0</v>
      </c>
    </row>
    <row r="58" spans="1:13" s="41" customFormat="1" ht="24" customHeight="1">
      <c r="A58" s="40" t="s">
        <v>168</v>
      </c>
      <c r="B58" s="32">
        <f t="shared" si="2"/>
        <v>242</v>
      </c>
      <c r="C58" s="33">
        <v>75</v>
      </c>
      <c r="D58" s="34"/>
      <c r="E58" s="35"/>
      <c r="F58" s="33">
        <v>167</v>
      </c>
      <c r="G58" s="36">
        <v>2</v>
      </c>
      <c r="H58" s="35"/>
      <c r="J58" s="37"/>
      <c r="L58" s="33">
        <f t="shared" ref="L58:L62" si="14">B58+J58</f>
        <v>242</v>
      </c>
      <c r="M58" s="35">
        <f t="shared" si="3"/>
        <v>2</v>
      </c>
    </row>
    <row r="59" spans="1:13" s="41" customFormat="1" ht="24" customHeight="1">
      <c r="A59" s="40" t="s">
        <v>169</v>
      </c>
      <c r="B59" s="32">
        <f t="shared" si="2"/>
        <v>800</v>
      </c>
      <c r="C59" s="33">
        <v>800</v>
      </c>
      <c r="D59" s="34"/>
      <c r="E59" s="35"/>
      <c r="F59" s="33"/>
      <c r="G59" s="36"/>
      <c r="H59" s="35"/>
      <c r="J59" s="37"/>
      <c r="L59" s="33">
        <f t="shared" si="14"/>
        <v>800</v>
      </c>
      <c r="M59" s="35">
        <f t="shared" si="3"/>
        <v>0</v>
      </c>
    </row>
    <row r="60" spans="1:13" s="41" customFormat="1" ht="24" customHeight="1">
      <c r="A60" s="40" t="s">
        <v>170</v>
      </c>
      <c r="B60" s="32">
        <f t="shared" si="2"/>
        <v>0</v>
      </c>
      <c r="C60" s="33"/>
      <c r="D60" s="34"/>
      <c r="E60" s="35"/>
      <c r="F60" s="33">
        <v>0</v>
      </c>
      <c r="G60" s="36"/>
      <c r="H60" s="35"/>
      <c r="J60" s="37"/>
      <c r="L60" s="33">
        <f t="shared" si="14"/>
        <v>0</v>
      </c>
      <c r="M60" s="35">
        <f t="shared" si="3"/>
        <v>0</v>
      </c>
    </row>
    <row r="61" spans="1:13" s="41" customFormat="1" ht="24" customHeight="1">
      <c r="A61" s="40" t="s">
        <v>171</v>
      </c>
      <c r="B61" s="32">
        <f t="shared" si="2"/>
        <v>0</v>
      </c>
      <c r="C61" s="33"/>
      <c r="D61" s="34"/>
      <c r="E61" s="35"/>
      <c r="F61" s="33"/>
      <c r="G61" s="36"/>
      <c r="H61" s="35"/>
      <c r="J61" s="37"/>
      <c r="L61" s="33">
        <f t="shared" si="14"/>
        <v>0</v>
      </c>
      <c r="M61" s="35">
        <f t="shared" si="3"/>
        <v>0</v>
      </c>
    </row>
    <row r="62" spans="1:13" s="41" customFormat="1" ht="33" customHeight="1">
      <c r="A62" s="40" t="s">
        <v>172</v>
      </c>
      <c r="B62" s="32">
        <f t="shared" si="2"/>
        <v>0</v>
      </c>
      <c r="C62" s="33"/>
      <c r="D62" s="34"/>
      <c r="E62" s="35"/>
      <c r="F62" s="33"/>
      <c r="G62" s="36"/>
      <c r="H62" s="35"/>
      <c r="J62" s="37">
        <v>57</v>
      </c>
      <c r="L62" s="33">
        <f t="shared" si="14"/>
        <v>57</v>
      </c>
      <c r="M62" s="35">
        <f t="shared" si="3"/>
        <v>0</v>
      </c>
    </row>
    <row r="63" spans="1:13" s="41" customFormat="1" ht="31.5">
      <c r="A63" s="42" t="s">
        <v>173</v>
      </c>
      <c r="B63" s="47">
        <f>SUM(B57:B62)</f>
        <v>1044</v>
      </c>
      <c r="C63" s="48">
        <f>SUM(C57:C62)</f>
        <v>875</v>
      </c>
      <c r="D63" s="49">
        <f>SUM(D57:D62)</f>
        <v>0</v>
      </c>
      <c r="E63" s="50">
        <f t="shared" ref="E63" si="15">SUM(E57:E62)</f>
        <v>0</v>
      </c>
      <c r="F63" s="48">
        <f>SUM(F57:F62)</f>
        <v>169</v>
      </c>
      <c r="G63" s="49">
        <f>SUM(G57:G62)</f>
        <v>2</v>
      </c>
      <c r="H63" s="49">
        <f>SUM(H57:H62)</f>
        <v>0</v>
      </c>
      <c r="J63" s="51">
        <f t="shared" ref="J63:M63" si="16">SUM(J57:J62)</f>
        <v>57</v>
      </c>
      <c r="L63" s="48">
        <f t="shared" si="16"/>
        <v>1101</v>
      </c>
      <c r="M63" s="50">
        <f t="shared" si="16"/>
        <v>2</v>
      </c>
    </row>
    <row r="64" spans="1:13" s="41" customFormat="1" ht="33" customHeight="1">
      <c r="A64" s="42" t="s">
        <v>174</v>
      </c>
      <c r="B64" s="43">
        <f>B56+B63</f>
        <v>184925</v>
      </c>
      <c r="C64" s="52">
        <f>C56+C63</f>
        <v>179506</v>
      </c>
      <c r="D64" s="53">
        <f>D56+D63</f>
        <v>8726</v>
      </c>
      <c r="E64" s="45">
        <f t="shared" ref="E64" si="17">E56+E63</f>
        <v>2274</v>
      </c>
      <c r="F64" s="52">
        <f>F56+F63</f>
        <v>5419</v>
      </c>
      <c r="G64" s="53">
        <f t="shared" ref="G64:H64" si="18">G56+G63</f>
        <v>814</v>
      </c>
      <c r="H64" s="53">
        <f t="shared" si="18"/>
        <v>2172</v>
      </c>
      <c r="J64" s="46">
        <f t="shared" ref="J64:L64" si="19">J56+J63</f>
        <v>5632</v>
      </c>
      <c r="L64" s="52">
        <f t="shared" si="19"/>
        <v>190557</v>
      </c>
      <c r="M64" s="45">
        <f>M56+M63</f>
        <v>9540</v>
      </c>
    </row>
    <row r="65" spans="1:13" s="60" customFormat="1" ht="31.5">
      <c r="A65" s="54" t="s">
        <v>175</v>
      </c>
      <c r="B65" s="55">
        <v>8825</v>
      </c>
      <c r="C65" s="56"/>
      <c r="D65" s="57"/>
      <c r="E65" s="58"/>
      <c r="F65" s="56"/>
      <c r="G65" s="59"/>
      <c r="H65" s="58"/>
      <c r="J65" s="61">
        <v>756</v>
      </c>
      <c r="L65" s="56">
        <f t="shared" ref="L65" si="20">B65+J65</f>
        <v>9581</v>
      </c>
      <c r="M65" s="58">
        <v>586</v>
      </c>
    </row>
    <row r="66" spans="1:13" s="60" customFormat="1" ht="29.25" customHeight="1" thickBot="1">
      <c r="A66" s="62" t="s">
        <v>176</v>
      </c>
      <c r="B66" s="63">
        <f>B64+B65</f>
        <v>193750</v>
      </c>
      <c r="C66" s="64">
        <f t="shared" ref="C66:H66" si="21">C64+C65</f>
        <v>179506</v>
      </c>
      <c r="D66" s="65">
        <f t="shared" si="21"/>
        <v>8726</v>
      </c>
      <c r="E66" s="66">
        <f t="shared" si="21"/>
        <v>2274</v>
      </c>
      <c r="F66" s="64">
        <f t="shared" si="21"/>
        <v>5419</v>
      </c>
      <c r="G66" s="65">
        <f t="shared" si="21"/>
        <v>814</v>
      </c>
      <c r="H66" s="66">
        <f t="shared" si="21"/>
        <v>2172</v>
      </c>
      <c r="J66" s="67">
        <f>J64+J65</f>
        <v>6388</v>
      </c>
      <c r="L66" s="64">
        <f>L64+L65</f>
        <v>200138</v>
      </c>
      <c r="M66" s="66">
        <f>M64+M65</f>
        <v>10126</v>
      </c>
    </row>
    <row r="67" spans="1:13" ht="24" customHeight="1" thickBot="1">
      <c r="A67" s="68" t="s">
        <v>177</v>
      </c>
      <c r="B67" s="69">
        <v>193750</v>
      </c>
      <c r="C67" s="70"/>
      <c r="D67" s="71"/>
      <c r="E67" s="72"/>
      <c r="F67" s="70"/>
      <c r="G67" s="73"/>
      <c r="H67" s="72"/>
      <c r="J67" s="74">
        <v>6388</v>
      </c>
      <c r="L67" s="70">
        <f>B67+J67</f>
        <v>200138</v>
      </c>
      <c r="M67" s="72">
        <v>10126</v>
      </c>
    </row>
    <row r="68" spans="1:13" ht="16.5" thickBot="1">
      <c r="A68" s="75" t="s">
        <v>178</v>
      </c>
      <c r="B68" s="76">
        <f>B66-B67</f>
        <v>0</v>
      </c>
      <c r="C68" s="77"/>
      <c r="D68" s="78"/>
      <c r="E68" s="79"/>
      <c r="F68" s="77"/>
      <c r="G68" s="80"/>
      <c r="H68" s="79"/>
      <c r="J68" s="81">
        <f>J66-J67</f>
        <v>0</v>
      </c>
      <c r="L68" s="77">
        <f>L66-L67</f>
        <v>0</v>
      </c>
      <c r="M68" s="79">
        <f>M66-M67</f>
        <v>0</v>
      </c>
    </row>
  </sheetData>
  <mergeCells count="5">
    <mergeCell ref="A2:M2"/>
    <mergeCell ref="A3:A5"/>
    <mergeCell ref="B3:H3"/>
    <mergeCell ref="J3:J4"/>
    <mergeCell ref="L3:M3"/>
  </mergeCells>
  <printOptions horizontalCentered="1" verticalCentered="1"/>
  <pageMargins left="0" right="0" top="0" bottom="0" header="0.31496062992125984" footer="0.31496062992125984"/>
  <pageSetup paperSize="9" scale="4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84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14</v>
      </c>
      <c r="B9" s="102">
        <v>450</v>
      </c>
    </row>
    <row r="10" spans="1:2" ht="15.75">
      <c r="A10" s="10" t="s">
        <v>15</v>
      </c>
      <c r="B10" s="102">
        <v>540</v>
      </c>
    </row>
    <row r="11" spans="1:2" ht="15.75">
      <c r="A11" s="10" t="s">
        <v>18</v>
      </c>
      <c r="B11" s="102">
        <v>800</v>
      </c>
    </row>
    <row r="12" spans="1:2" ht="15.75">
      <c r="A12" s="10" t="s">
        <v>21</v>
      </c>
      <c r="B12" s="102">
        <v>140</v>
      </c>
    </row>
    <row r="13" spans="1:2" ht="15.75">
      <c r="A13" s="10" t="s">
        <v>26</v>
      </c>
      <c r="B13" s="102">
        <v>580</v>
      </c>
    </row>
    <row r="14" spans="1:2" ht="15.75">
      <c r="A14" s="10" t="s">
        <v>32</v>
      </c>
      <c r="B14" s="102">
        <v>187</v>
      </c>
    </row>
    <row r="15" spans="1:2" ht="15.75">
      <c r="A15" s="10" t="s">
        <v>35</v>
      </c>
      <c r="B15" s="102">
        <v>493</v>
      </c>
    </row>
    <row r="16" spans="1:2" ht="15.75">
      <c r="A16" s="10" t="s">
        <v>36</v>
      </c>
      <c r="B16" s="102">
        <v>540</v>
      </c>
    </row>
    <row r="17" spans="1:2" ht="15.75">
      <c r="A17" s="11" t="s">
        <v>40</v>
      </c>
      <c r="B17" s="102">
        <v>3730</v>
      </c>
    </row>
    <row r="22" spans="1:2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83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7</v>
      </c>
      <c r="B9" s="102">
        <v>770</v>
      </c>
    </row>
    <row r="10" spans="1:2" ht="15.75">
      <c r="A10" s="11" t="s">
        <v>40</v>
      </c>
      <c r="B10" s="102">
        <v>770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D23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82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3470</v>
      </c>
    </row>
    <row r="10" spans="1:2" ht="15.75">
      <c r="A10" s="10" t="s">
        <v>5</v>
      </c>
      <c r="B10" s="102">
        <v>328</v>
      </c>
    </row>
    <row r="11" spans="1:2" ht="15.75">
      <c r="A11" s="10" t="s">
        <v>15</v>
      </c>
      <c r="B11" s="102">
        <v>1178</v>
      </c>
    </row>
    <row r="12" spans="1:2" ht="15.75">
      <c r="A12" s="10" t="s">
        <v>18</v>
      </c>
      <c r="B12" s="102">
        <v>590</v>
      </c>
    </row>
    <row r="13" spans="1:2" ht="15.75">
      <c r="A13" s="10" t="s">
        <v>20</v>
      </c>
      <c r="B13" s="102">
        <v>542</v>
      </c>
    </row>
    <row r="14" spans="1:2" ht="15.75">
      <c r="A14" s="10" t="s">
        <v>21</v>
      </c>
      <c r="B14" s="102">
        <v>88</v>
      </c>
    </row>
    <row r="15" spans="1:2" ht="15.75">
      <c r="A15" s="10" t="s">
        <v>24</v>
      </c>
      <c r="B15" s="102">
        <v>560</v>
      </c>
    </row>
    <row r="16" spans="1:2" ht="15.75">
      <c r="A16" s="10" t="s">
        <v>26</v>
      </c>
      <c r="B16" s="102">
        <v>1280</v>
      </c>
    </row>
    <row r="17" spans="1:2" ht="15.75">
      <c r="A17" s="10" t="s">
        <v>29</v>
      </c>
      <c r="B17" s="102">
        <v>1050</v>
      </c>
    </row>
    <row r="18" spans="1:2" ht="15.75">
      <c r="A18" s="10" t="s">
        <v>33</v>
      </c>
      <c r="B18" s="102">
        <v>670</v>
      </c>
    </row>
    <row r="19" spans="1:2" ht="15.75">
      <c r="A19" s="10" t="s">
        <v>34</v>
      </c>
      <c r="B19" s="102">
        <v>730</v>
      </c>
    </row>
    <row r="20" spans="1:2" ht="15.75">
      <c r="A20" s="10" t="s">
        <v>35</v>
      </c>
      <c r="B20" s="102">
        <v>612</v>
      </c>
    </row>
    <row r="21" spans="1:2" ht="15.75">
      <c r="A21" s="10" t="s">
        <v>36</v>
      </c>
      <c r="B21" s="102">
        <v>445</v>
      </c>
    </row>
    <row r="22" spans="1:2" ht="15.75">
      <c r="A22" s="10" t="s">
        <v>37</v>
      </c>
      <c r="B22" s="102">
        <v>340</v>
      </c>
    </row>
    <row r="23" spans="1:2" ht="15.75">
      <c r="A23" s="11" t="s">
        <v>40</v>
      </c>
      <c r="B23" s="102">
        <v>11883</v>
      </c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81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2800</v>
      </c>
    </row>
    <row r="10" spans="1:2" ht="15.75">
      <c r="A10" s="10" t="s">
        <v>20</v>
      </c>
      <c r="B10" s="102">
        <v>110</v>
      </c>
    </row>
    <row r="11" spans="1:2" ht="15.75">
      <c r="A11" s="11" t="s">
        <v>40</v>
      </c>
      <c r="B11" s="102">
        <v>2910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80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17</v>
      </c>
      <c r="B9" s="102">
        <v>684</v>
      </c>
    </row>
    <row r="10" spans="1:2" ht="15.75">
      <c r="A10" s="11" t="s">
        <v>40</v>
      </c>
      <c r="B10" s="102">
        <v>684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79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370</v>
      </c>
    </row>
    <row r="10" spans="1:2" ht="15.75">
      <c r="A10" s="10" t="s">
        <v>14</v>
      </c>
      <c r="B10" s="102">
        <v>74</v>
      </c>
    </row>
    <row r="11" spans="1:2" ht="15.75">
      <c r="A11" s="10" t="s">
        <v>18</v>
      </c>
      <c r="B11" s="102">
        <v>250</v>
      </c>
    </row>
    <row r="12" spans="1:2" ht="15.75">
      <c r="A12" s="10" t="s">
        <v>25</v>
      </c>
      <c r="B12" s="102">
        <v>284</v>
      </c>
    </row>
    <row r="13" spans="1:2" ht="15.75">
      <c r="A13" s="10" t="s">
        <v>30</v>
      </c>
      <c r="B13" s="102">
        <v>910</v>
      </c>
    </row>
    <row r="14" spans="1:2" ht="15.75">
      <c r="A14" s="10" t="s">
        <v>33</v>
      </c>
      <c r="B14" s="102">
        <v>155</v>
      </c>
    </row>
    <row r="15" spans="1:2" ht="15.75">
      <c r="A15" s="10" t="s">
        <v>35</v>
      </c>
      <c r="B15" s="102">
        <v>507</v>
      </c>
    </row>
    <row r="16" spans="1:2" ht="15.75">
      <c r="A16" s="11" t="s">
        <v>40</v>
      </c>
      <c r="B16" s="102">
        <v>2550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78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70</v>
      </c>
    </row>
    <row r="10" spans="1:2" ht="15.75">
      <c r="A10" s="10" t="s">
        <v>18</v>
      </c>
      <c r="B10" s="102">
        <v>150</v>
      </c>
    </row>
    <row r="11" spans="1:2" ht="15.75">
      <c r="A11" s="10" t="s">
        <v>25</v>
      </c>
      <c r="B11" s="102">
        <v>165</v>
      </c>
    </row>
    <row r="12" spans="1:2" ht="15.75">
      <c r="A12" s="10" t="s">
        <v>30</v>
      </c>
      <c r="B12" s="102">
        <v>445</v>
      </c>
    </row>
    <row r="13" spans="1:2" ht="15.75">
      <c r="A13" s="10" t="s">
        <v>35</v>
      </c>
      <c r="B13" s="102">
        <v>370</v>
      </c>
    </row>
    <row r="14" spans="1:2" ht="15.75">
      <c r="A14" s="11" t="s">
        <v>40</v>
      </c>
      <c r="B14" s="102">
        <v>1200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77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292</v>
      </c>
    </row>
    <row r="10" spans="1:2" ht="15.75">
      <c r="A10" s="10" t="s">
        <v>4</v>
      </c>
      <c r="B10" s="102">
        <v>12</v>
      </c>
    </row>
    <row r="11" spans="1:2" ht="15.75">
      <c r="A11" s="10" t="s">
        <v>14</v>
      </c>
      <c r="B11" s="102">
        <v>210</v>
      </c>
    </row>
    <row r="12" spans="1:2" ht="15.75">
      <c r="A12" s="10" t="s">
        <v>18</v>
      </c>
      <c r="B12" s="102">
        <v>388</v>
      </c>
    </row>
    <row r="13" spans="1:2" ht="15.75">
      <c r="A13" s="10" t="s">
        <v>25</v>
      </c>
      <c r="B13" s="102">
        <v>120</v>
      </c>
    </row>
    <row r="14" spans="1:2" ht="15.75">
      <c r="A14" s="10" t="s">
        <v>30</v>
      </c>
      <c r="B14" s="102">
        <v>420</v>
      </c>
    </row>
    <row r="15" spans="1:2" ht="15.75">
      <c r="A15" s="10" t="s">
        <v>33</v>
      </c>
      <c r="B15" s="102">
        <v>274</v>
      </c>
    </row>
    <row r="16" spans="1:2" ht="15.75">
      <c r="A16" s="10" t="s">
        <v>35</v>
      </c>
      <c r="B16" s="102">
        <v>484</v>
      </c>
    </row>
    <row r="17" spans="1:2" ht="15.75">
      <c r="A17" s="11" t="s">
        <v>40</v>
      </c>
      <c r="B17" s="102">
        <v>2200</v>
      </c>
    </row>
    <row r="22" spans="1:2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76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40</v>
      </c>
    </row>
    <row r="10" spans="1:2" ht="15.75">
      <c r="A10" s="10" t="s">
        <v>18</v>
      </c>
      <c r="B10" s="102">
        <v>132</v>
      </c>
    </row>
    <row r="11" spans="1:2" ht="15.75">
      <c r="A11" s="10" t="s">
        <v>25</v>
      </c>
      <c r="B11" s="102">
        <v>20</v>
      </c>
    </row>
    <row r="12" spans="1:2" ht="15.75">
      <c r="A12" s="10" t="s">
        <v>30</v>
      </c>
      <c r="B12" s="102">
        <v>390</v>
      </c>
    </row>
    <row r="13" spans="1:2" ht="15.75">
      <c r="A13" s="10" t="s">
        <v>35</v>
      </c>
      <c r="B13" s="102">
        <v>328</v>
      </c>
    </row>
    <row r="14" spans="1:2" ht="15.75">
      <c r="A14" s="11" t="s">
        <v>40</v>
      </c>
      <c r="B14" s="102">
        <v>910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75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870</v>
      </c>
    </row>
    <row r="10" spans="1:2" ht="15.75">
      <c r="A10" s="10" t="s">
        <v>14</v>
      </c>
      <c r="B10" s="102">
        <v>798</v>
      </c>
    </row>
    <row r="11" spans="1:2" ht="15.75">
      <c r="A11" s="10" t="s">
        <v>15</v>
      </c>
      <c r="B11" s="102">
        <v>619</v>
      </c>
    </row>
    <row r="12" spans="1:2" ht="15.75">
      <c r="A12" s="10" t="s">
        <v>18</v>
      </c>
      <c r="B12" s="102">
        <v>725</v>
      </c>
    </row>
    <row r="13" spans="1:2" ht="15.75">
      <c r="A13" s="10" t="s">
        <v>24</v>
      </c>
      <c r="B13" s="102">
        <v>421</v>
      </c>
    </row>
    <row r="14" spans="1:2" ht="15.75">
      <c r="A14" s="10" t="s">
        <v>25</v>
      </c>
      <c r="B14" s="102">
        <v>820</v>
      </c>
    </row>
    <row r="15" spans="1:2" ht="15.75">
      <c r="A15" s="10" t="s">
        <v>30</v>
      </c>
      <c r="B15" s="102">
        <v>1134</v>
      </c>
    </row>
    <row r="16" spans="1:2" ht="15.75">
      <c r="A16" s="10" t="s">
        <v>33</v>
      </c>
      <c r="B16" s="102">
        <v>561</v>
      </c>
    </row>
    <row r="17" spans="1:2" ht="15.75">
      <c r="A17" s="10" t="s">
        <v>35</v>
      </c>
      <c r="B17" s="102">
        <v>1350</v>
      </c>
    </row>
    <row r="18" spans="1:2" ht="15.75">
      <c r="A18" s="11" t="s">
        <v>40</v>
      </c>
      <c r="B18" s="102">
        <v>7298</v>
      </c>
    </row>
    <row r="22" spans="1:2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7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1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>
      <c r="A1" s="95" t="s">
        <v>0</v>
      </c>
      <c r="B1" s="95"/>
    </row>
    <row r="2" spans="1:2" ht="18.75">
      <c r="A2" s="8"/>
      <c r="B2" s="100"/>
    </row>
    <row r="3" spans="1:2" ht="18.75">
      <c r="A3" s="8"/>
      <c r="B3" s="100"/>
    </row>
    <row r="4" spans="1:2" ht="42.75" customHeight="1">
      <c r="A4" s="5"/>
      <c r="B4" s="101"/>
    </row>
    <row r="5" spans="1:2" ht="30" customHeight="1">
      <c r="A5" s="96" t="s">
        <v>1</v>
      </c>
      <c r="B5" s="104" t="s">
        <v>101</v>
      </c>
    </row>
    <row r="6" spans="1:2" ht="15" customHeight="1">
      <c r="A6" s="97"/>
      <c r="B6" s="106"/>
    </row>
    <row r="7" spans="1:2" ht="15" customHeight="1">
      <c r="A7" s="98"/>
      <c r="B7" s="105"/>
    </row>
    <row r="8" spans="1:2" ht="15.75">
      <c r="A8" s="9">
        <v>1</v>
      </c>
      <c r="B8" s="6">
        <v>2</v>
      </c>
    </row>
    <row r="9" spans="1:2" ht="15.75">
      <c r="A9" s="10" t="s">
        <v>2</v>
      </c>
      <c r="B9" s="102">
        <v>24251</v>
      </c>
    </row>
    <row r="10" spans="1:2" ht="15.75">
      <c r="A10" s="10" t="s">
        <v>3</v>
      </c>
      <c r="B10" s="102">
        <v>108</v>
      </c>
    </row>
    <row r="11" spans="1:2" ht="15.75">
      <c r="A11" s="10" t="s">
        <v>4</v>
      </c>
      <c r="B11" s="102">
        <v>3974</v>
      </c>
    </row>
    <row r="12" spans="1:2" ht="15.75">
      <c r="A12" s="10" t="s">
        <v>5</v>
      </c>
      <c r="B12" s="102">
        <v>1306</v>
      </c>
    </row>
    <row r="13" spans="1:2" ht="15.75">
      <c r="A13" s="10" t="s">
        <v>6</v>
      </c>
      <c r="B13" s="102">
        <v>586</v>
      </c>
    </row>
    <row r="14" spans="1:2" ht="15.75">
      <c r="A14" s="10" t="s">
        <v>7</v>
      </c>
      <c r="B14" s="102">
        <v>1730</v>
      </c>
    </row>
    <row r="15" spans="1:2" ht="15.75">
      <c r="A15" s="10" t="s">
        <v>8</v>
      </c>
      <c r="B15" s="102">
        <v>1941</v>
      </c>
    </row>
    <row r="16" spans="1:2" ht="15.75">
      <c r="A16" s="10" t="s">
        <v>9</v>
      </c>
      <c r="B16" s="102">
        <v>302</v>
      </c>
    </row>
    <row r="17" spans="1:2" ht="15.75">
      <c r="A17" s="10" t="s">
        <v>10</v>
      </c>
      <c r="B17" s="102">
        <v>525</v>
      </c>
    </row>
    <row r="18" spans="1:2" ht="15.75">
      <c r="A18" s="10" t="s">
        <v>11</v>
      </c>
      <c r="B18" s="102">
        <v>779</v>
      </c>
    </row>
    <row r="19" spans="1:2" ht="15.75">
      <c r="A19" s="10" t="s">
        <v>12</v>
      </c>
      <c r="B19" s="102">
        <v>2460</v>
      </c>
    </row>
    <row r="20" spans="1:2" ht="15.75">
      <c r="A20" s="10" t="s">
        <v>13</v>
      </c>
      <c r="B20" s="102">
        <v>650</v>
      </c>
    </row>
    <row r="21" spans="1:2" ht="15.75">
      <c r="A21" s="10" t="s">
        <v>14</v>
      </c>
      <c r="B21" s="102">
        <v>8879</v>
      </c>
    </row>
    <row r="22" spans="1:2" ht="15.75">
      <c r="A22" s="10" t="s">
        <v>15</v>
      </c>
      <c r="B22" s="102">
        <v>8355</v>
      </c>
    </row>
    <row r="23" spans="1:2" ht="15.75">
      <c r="A23" s="10" t="s">
        <v>16</v>
      </c>
      <c r="B23" s="102">
        <v>894</v>
      </c>
    </row>
    <row r="24" spans="1:2" ht="15.75">
      <c r="A24" s="10" t="s">
        <v>17</v>
      </c>
      <c r="B24" s="102">
        <v>5632</v>
      </c>
    </row>
    <row r="25" spans="1:2" ht="15.75">
      <c r="A25" s="10" t="s">
        <v>18</v>
      </c>
      <c r="B25" s="102">
        <v>14730</v>
      </c>
    </row>
    <row r="26" spans="1:2" ht="15.75">
      <c r="A26" s="10" t="s">
        <v>19</v>
      </c>
      <c r="B26" s="102">
        <v>2648</v>
      </c>
    </row>
    <row r="27" spans="1:2" ht="15.75">
      <c r="A27" s="10" t="s">
        <v>20</v>
      </c>
      <c r="B27" s="102">
        <v>3076</v>
      </c>
    </row>
    <row r="28" spans="1:2" ht="15.75">
      <c r="A28" s="10" t="s">
        <v>21</v>
      </c>
      <c r="B28" s="102">
        <v>1497</v>
      </c>
    </row>
    <row r="29" spans="1:2" ht="15.75">
      <c r="A29" s="10" t="s">
        <v>22</v>
      </c>
      <c r="B29" s="102">
        <v>10554</v>
      </c>
    </row>
    <row r="30" spans="1:2" ht="15.75">
      <c r="A30" s="10" t="s">
        <v>23</v>
      </c>
      <c r="B30" s="102">
        <v>4738</v>
      </c>
    </row>
    <row r="31" spans="1:2" ht="15.75">
      <c r="A31" s="10" t="s">
        <v>24</v>
      </c>
      <c r="B31" s="102">
        <v>6320</v>
      </c>
    </row>
    <row r="32" spans="1:2" ht="15.75">
      <c r="A32" s="10" t="s">
        <v>25</v>
      </c>
      <c r="B32" s="102">
        <v>11040</v>
      </c>
    </row>
    <row r="33" spans="1:2" ht="15.75">
      <c r="A33" s="10" t="s">
        <v>26</v>
      </c>
      <c r="B33" s="102">
        <v>4583</v>
      </c>
    </row>
    <row r="34" spans="1:2" ht="15.75">
      <c r="A34" s="10" t="s">
        <v>27</v>
      </c>
      <c r="B34" s="102">
        <v>486</v>
      </c>
    </row>
    <row r="35" spans="1:2" ht="15.75">
      <c r="A35" s="10" t="s">
        <v>28</v>
      </c>
      <c r="B35" s="102">
        <v>1522</v>
      </c>
    </row>
    <row r="36" spans="1:2" ht="15.75">
      <c r="A36" s="10" t="s">
        <v>29</v>
      </c>
      <c r="B36" s="102">
        <v>2972</v>
      </c>
    </row>
    <row r="37" spans="1:2" ht="15.75">
      <c r="A37" s="10" t="s">
        <v>30</v>
      </c>
      <c r="B37" s="102">
        <v>16748</v>
      </c>
    </row>
    <row r="38" spans="1:2" ht="15.75">
      <c r="A38" s="10" t="s">
        <v>31</v>
      </c>
      <c r="B38" s="102">
        <v>335</v>
      </c>
    </row>
    <row r="39" spans="1:2" ht="15.75">
      <c r="A39" s="10" t="s">
        <v>32</v>
      </c>
      <c r="B39" s="102">
        <v>449</v>
      </c>
    </row>
    <row r="40" spans="1:2" ht="15.75">
      <c r="A40" s="10" t="s">
        <v>33</v>
      </c>
      <c r="B40" s="102">
        <v>10358</v>
      </c>
    </row>
    <row r="41" spans="1:2" ht="15.75">
      <c r="A41" s="10" t="s">
        <v>34</v>
      </c>
      <c r="B41" s="102">
        <v>5157</v>
      </c>
    </row>
    <row r="42" spans="1:2" ht="15.75">
      <c r="A42" s="10" t="s">
        <v>35</v>
      </c>
      <c r="B42" s="102">
        <v>17087</v>
      </c>
    </row>
    <row r="43" spans="1:2" ht="15.75">
      <c r="A43" s="10" t="s">
        <v>36</v>
      </c>
      <c r="B43" s="102">
        <v>5503</v>
      </c>
    </row>
    <row r="44" spans="1:2" ht="15.75">
      <c r="A44" s="10" t="s">
        <v>37</v>
      </c>
      <c r="B44" s="102">
        <v>575</v>
      </c>
    </row>
    <row r="45" spans="1:2" ht="15.75">
      <c r="A45" s="10" t="s">
        <v>38</v>
      </c>
      <c r="B45" s="102">
        <v>808</v>
      </c>
    </row>
    <row r="46" spans="1:2" ht="15.75">
      <c r="A46" s="10" t="s">
        <v>39</v>
      </c>
      <c r="B46" s="102">
        <v>1580</v>
      </c>
    </row>
    <row r="47" spans="1:2" ht="15.75">
      <c r="A47" s="11" t="s">
        <v>40</v>
      </c>
      <c r="B47" s="102">
        <f>SUM(B$9:B46)</f>
        <v>185138</v>
      </c>
    </row>
  </sheetData>
  <mergeCells count="3">
    <mergeCell ref="A1:B1"/>
    <mergeCell ref="A5:A7"/>
    <mergeCell ref="B5:B7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74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248</v>
      </c>
    </row>
    <row r="10" spans="1:2" ht="15.75">
      <c r="A10" s="10" t="s">
        <v>14</v>
      </c>
      <c r="B10" s="102">
        <v>267</v>
      </c>
    </row>
    <row r="11" spans="1:2" ht="15.75">
      <c r="A11" s="10" t="s">
        <v>18</v>
      </c>
      <c r="B11" s="102">
        <v>145</v>
      </c>
    </row>
    <row r="12" spans="1:2" ht="15.75">
      <c r="A12" s="10" t="s">
        <v>25</v>
      </c>
      <c r="B12" s="102">
        <v>194</v>
      </c>
    </row>
    <row r="13" spans="1:2" ht="15.75">
      <c r="A13" s="10" t="s">
        <v>30</v>
      </c>
      <c r="B13" s="102">
        <v>564</v>
      </c>
    </row>
    <row r="14" spans="1:2" ht="15.75">
      <c r="A14" s="10" t="s">
        <v>35</v>
      </c>
      <c r="B14" s="102">
        <v>632</v>
      </c>
    </row>
    <row r="15" spans="1:2" ht="15.75">
      <c r="A15" s="11" t="s">
        <v>40</v>
      </c>
      <c r="B15" s="102">
        <v>2050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73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114</v>
      </c>
    </row>
    <row r="10" spans="1:2" ht="15.75">
      <c r="A10" s="10" t="s">
        <v>18</v>
      </c>
      <c r="B10" s="102">
        <v>150</v>
      </c>
    </row>
    <row r="11" spans="1:2" ht="15.75">
      <c r="A11" s="10" t="s">
        <v>25</v>
      </c>
      <c r="B11" s="102">
        <v>24</v>
      </c>
    </row>
    <row r="12" spans="1:2" ht="15.75">
      <c r="A12" s="10" t="s">
        <v>30</v>
      </c>
      <c r="B12" s="102">
        <v>530</v>
      </c>
    </row>
    <row r="13" spans="1:2" ht="15.75">
      <c r="A13" s="10" t="s">
        <v>35</v>
      </c>
      <c r="B13" s="102">
        <v>152</v>
      </c>
    </row>
    <row r="14" spans="1:2" ht="15.75">
      <c r="A14" s="11" t="s">
        <v>40</v>
      </c>
      <c r="B14" s="102">
        <v>970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72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30</v>
      </c>
      <c r="B9" s="102">
        <v>1220</v>
      </c>
    </row>
    <row r="10" spans="1:2" ht="15.75">
      <c r="A10" s="11" t="s">
        <v>40</v>
      </c>
      <c r="B10" s="102">
        <v>1220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71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250</v>
      </c>
    </row>
    <row r="10" spans="1:2" ht="15.75">
      <c r="A10" s="10" t="s">
        <v>14</v>
      </c>
      <c r="B10" s="102">
        <v>342</v>
      </c>
    </row>
    <row r="11" spans="1:2" ht="15.75">
      <c r="A11" s="10" t="s">
        <v>18</v>
      </c>
      <c r="B11" s="102">
        <v>382</v>
      </c>
    </row>
    <row r="12" spans="1:2" ht="15.75">
      <c r="A12" s="10" t="s">
        <v>25</v>
      </c>
      <c r="B12" s="102">
        <v>164</v>
      </c>
    </row>
    <row r="13" spans="1:2" ht="15.75">
      <c r="A13" s="10" t="s">
        <v>30</v>
      </c>
      <c r="B13" s="102">
        <v>551</v>
      </c>
    </row>
    <row r="14" spans="1:2" ht="15.75">
      <c r="A14" s="10" t="s">
        <v>35</v>
      </c>
      <c r="B14" s="102">
        <v>811</v>
      </c>
    </row>
    <row r="15" spans="1:2" ht="15.75">
      <c r="A15" s="11" t="s">
        <v>40</v>
      </c>
      <c r="B15" s="102">
        <v>2500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70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70</v>
      </c>
    </row>
    <row r="10" spans="1:2" ht="15.75">
      <c r="A10" s="10" t="s">
        <v>14</v>
      </c>
      <c r="B10" s="102">
        <v>230</v>
      </c>
    </row>
    <row r="11" spans="1:2" ht="15.75">
      <c r="A11" s="10" t="s">
        <v>18</v>
      </c>
      <c r="B11" s="102">
        <v>426</v>
      </c>
    </row>
    <row r="12" spans="1:2" ht="15.75">
      <c r="A12" s="10" t="s">
        <v>25</v>
      </c>
      <c r="B12" s="102">
        <v>272</v>
      </c>
    </row>
    <row r="13" spans="1:2" ht="15.75">
      <c r="A13" s="10" t="s">
        <v>30</v>
      </c>
      <c r="B13" s="102">
        <v>1332</v>
      </c>
    </row>
    <row r="14" spans="1:2" ht="15.75">
      <c r="A14" s="10" t="s">
        <v>35</v>
      </c>
      <c r="B14" s="102">
        <v>835</v>
      </c>
    </row>
    <row r="15" spans="1:2" ht="15.75">
      <c r="A15" s="11" t="s">
        <v>40</v>
      </c>
      <c r="B15" s="102">
        <v>3165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69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18</v>
      </c>
      <c r="B9" s="102">
        <v>307</v>
      </c>
    </row>
    <row r="10" spans="1:2" ht="15.75">
      <c r="A10" s="10" t="s">
        <v>25</v>
      </c>
      <c r="B10" s="102">
        <v>110</v>
      </c>
    </row>
    <row r="11" spans="1:2" ht="15.75">
      <c r="A11" s="10" t="s">
        <v>30</v>
      </c>
      <c r="B11" s="102">
        <v>420</v>
      </c>
    </row>
    <row r="12" spans="1:2" ht="15.75">
      <c r="A12" s="10" t="s">
        <v>33</v>
      </c>
      <c r="B12" s="102">
        <v>176</v>
      </c>
    </row>
    <row r="13" spans="1:2" ht="15.75">
      <c r="A13" s="10" t="s">
        <v>35</v>
      </c>
      <c r="B13" s="102">
        <v>537</v>
      </c>
    </row>
    <row r="14" spans="1:2" ht="15.75">
      <c r="A14" s="11" t="s">
        <v>40</v>
      </c>
      <c r="B14" s="102">
        <v>1550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68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47</v>
      </c>
    </row>
    <row r="10" spans="1:2" ht="15.75">
      <c r="A10" s="10" t="s">
        <v>25</v>
      </c>
      <c r="B10" s="102">
        <v>109</v>
      </c>
    </row>
    <row r="11" spans="1:2" ht="15.75">
      <c r="A11" s="10" t="s">
        <v>30</v>
      </c>
      <c r="B11" s="102">
        <v>566</v>
      </c>
    </row>
    <row r="12" spans="1:2" ht="15.75">
      <c r="A12" s="10" t="s">
        <v>35</v>
      </c>
      <c r="B12" s="102">
        <v>303</v>
      </c>
    </row>
    <row r="13" spans="1:2" ht="15.75">
      <c r="A13" s="11" t="s">
        <v>40</v>
      </c>
      <c r="B13" s="102">
        <v>1025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67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409</v>
      </c>
    </row>
    <row r="10" spans="1:2" ht="15.75">
      <c r="A10" s="10" t="s">
        <v>14</v>
      </c>
      <c r="B10" s="102">
        <v>222</v>
      </c>
    </row>
    <row r="11" spans="1:2" ht="15.75">
      <c r="A11" s="10" t="s">
        <v>18</v>
      </c>
      <c r="B11" s="102">
        <v>272</v>
      </c>
    </row>
    <row r="12" spans="1:2" ht="15.75">
      <c r="A12" s="10" t="s">
        <v>25</v>
      </c>
      <c r="B12" s="102">
        <v>213</v>
      </c>
    </row>
    <row r="13" spans="1:2" ht="15.75">
      <c r="A13" s="10" t="s">
        <v>30</v>
      </c>
      <c r="B13" s="102">
        <v>528</v>
      </c>
    </row>
    <row r="14" spans="1:2" ht="15.75">
      <c r="A14" s="10" t="s">
        <v>33</v>
      </c>
      <c r="B14" s="102">
        <v>124</v>
      </c>
    </row>
    <row r="15" spans="1:2" ht="15.75">
      <c r="A15" s="10" t="s">
        <v>35</v>
      </c>
      <c r="B15" s="102">
        <v>417</v>
      </c>
    </row>
    <row r="16" spans="1:2" ht="15.75">
      <c r="A16" s="11" t="s">
        <v>40</v>
      </c>
      <c r="B16" s="102">
        <v>2185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66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48</v>
      </c>
    </row>
    <row r="10" spans="1:2" ht="15.75">
      <c r="A10" s="10" t="s">
        <v>18</v>
      </c>
      <c r="B10" s="102">
        <v>188</v>
      </c>
    </row>
    <row r="11" spans="1:2" ht="15.75">
      <c r="A11" s="10" t="s">
        <v>25</v>
      </c>
      <c r="B11" s="102">
        <v>67</v>
      </c>
    </row>
    <row r="12" spans="1:2" ht="15.75">
      <c r="A12" s="10" t="s">
        <v>30</v>
      </c>
      <c r="B12" s="102">
        <v>612</v>
      </c>
    </row>
    <row r="13" spans="1:2" ht="15.75">
      <c r="A13" s="11" t="s">
        <v>40</v>
      </c>
      <c r="B13" s="102">
        <v>915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65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430</v>
      </c>
    </row>
    <row r="10" spans="1:2" ht="15.75">
      <c r="A10" s="10" t="s">
        <v>18</v>
      </c>
      <c r="B10" s="102">
        <v>202</v>
      </c>
    </row>
    <row r="11" spans="1:2" ht="15.75">
      <c r="A11" s="10" t="s">
        <v>25</v>
      </c>
      <c r="B11" s="102">
        <v>68</v>
      </c>
    </row>
    <row r="12" spans="1:2" ht="15.75">
      <c r="A12" s="10" t="s">
        <v>30</v>
      </c>
      <c r="B12" s="102">
        <v>514</v>
      </c>
    </row>
    <row r="13" spans="1:2" ht="15.75">
      <c r="A13" s="10" t="s">
        <v>33</v>
      </c>
      <c r="B13" s="102">
        <v>189</v>
      </c>
    </row>
    <row r="14" spans="1:2" ht="15.75">
      <c r="A14" s="10" t="s">
        <v>34</v>
      </c>
      <c r="B14" s="102">
        <v>308</v>
      </c>
    </row>
    <row r="15" spans="1:2" ht="15.75">
      <c r="A15" s="10" t="s">
        <v>35</v>
      </c>
      <c r="B15" s="102">
        <v>480</v>
      </c>
    </row>
    <row r="16" spans="1:2" ht="15.75">
      <c r="A16" s="11" t="s">
        <v>40</v>
      </c>
      <c r="B16" s="102">
        <v>2191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29"/>
  <sheetViews>
    <sheetView zoomScale="70" zoomScaleNormal="70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100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6148</v>
      </c>
    </row>
    <row r="10" spans="1:2" ht="15.75">
      <c r="A10" s="10" t="s">
        <v>4</v>
      </c>
      <c r="B10" s="102">
        <v>90</v>
      </c>
    </row>
    <row r="11" spans="1:2" ht="15.75">
      <c r="A11" s="10" t="s">
        <v>5</v>
      </c>
      <c r="B11" s="102">
        <v>671</v>
      </c>
    </row>
    <row r="12" spans="1:2" ht="15.75">
      <c r="A12" s="10" t="s">
        <v>6</v>
      </c>
      <c r="B12" s="102">
        <v>56</v>
      </c>
    </row>
    <row r="13" spans="1:2" ht="15.75">
      <c r="A13" s="10" t="s">
        <v>15</v>
      </c>
      <c r="B13" s="102">
        <v>1556</v>
      </c>
    </row>
    <row r="14" spans="1:2" ht="15.75">
      <c r="A14" s="10" t="s">
        <v>18</v>
      </c>
      <c r="B14" s="102">
        <v>1734</v>
      </c>
    </row>
    <row r="15" spans="1:2" ht="15.75">
      <c r="A15" s="10" t="s">
        <v>19</v>
      </c>
      <c r="B15" s="102">
        <v>937</v>
      </c>
    </row>
    <row r="16" spans="1:2" ht="15.75">
      <c r="A16" s="10" t="s">
        <v>20</v>
      </c>
      <c r="B16" s="102">
        <v>892</v>
      </c>
    </row>
    <row r="17" spans="1:2" ht="15.75">
      <c r="A17" s="10" t="s">
        <v>21</v>
      </c>
      <c r="B17" s="102">
        <v>587</v>
      </c>
    </row>
    <row r="18" spans="1:2" ht="15.75">
      <c r="A18" s="10" t="s">
        <v>22</v>
      </c>
      <c r="B18" s="102">
        <v>808</v>
      </c>
    </row>
    <row r="19" spans="1:2" ht="15.75">
      <c r="A19" s="10" t="s">
        <v>23</v>
      </c>
      <c r="B19" s="102">
        <v>1290</v>
      </c>
    </row>
    <row r="20" spans="1:2" ht="15.75">
      <c r="A20" s="10" t="s">
        <v>26</v>
      </c>
      <c r="B20" s="102">
        <v>712</v>
      </c>
    </row>
    <row r="21" spans="1:2" ht="15.75">
      <c r="A21" s="10" t="s">
        <v>28</v>
      </c>
      <c r="B21" s="102">
        <v>1066</v>
      </c>
    </row>
    <row r="22" spans="1:2" ht="15.75">
      <c r="A22" s="10" t="s">
        <v>29</v>
      </c>
      <c r="B22" s="102">
        <v>1104</v>
      </c>
    </row>
    <row r="23" spans="1:2" ht="15.75">
      <c r="A23" s="10" t="s">
        <v>33</v>
      </c>
      <c r="B23" s="102">
        <v>1562</v>
      </c>
    </row>
    <row r="24" spans="1:2" ht="15.75">
      <c r="A24" s="10" t="s">
        <v>34</v>
      </c>
      <c r="B24" s="102">
        <v>1148</v>
      </c>
    </row>
    <row r="25" spans="1:2" ht="15.75">
      <c r="A25" s="10" t="s">
        <v>35</v>
      </c>
      <c r="B25" s="102">
        <v>258</v>
      </c>
    </row>
    <row r="26" spans="1:2" ht="15.75">
      <c r="A26" s="10" t="s">
        <v>36</v>
      </c>
      <c r="B26" s="102">
        <v>1859</v>
      </c>
    </row>
    <row r="27" spans="1:2" ht="15.75">
      <c r="A27" s="10" t="s">
        <v>38</v>
      </c>
      <c r="B27" s="102">
        <v>808</v>
      </c>
    </row>
    <row r="28" spans="1:2" ht="15.75">
      <c r="A28" s="10" t="s">
        <v>39</v>
      </c>
      <c r="B28" s="102">
        <v>745</v>
      </c>
    </row>
    <row r="29" spans="1:2" ht="15.75">
      <c r="A29" s="11" t="s">
        <v>40</v>
      </c>
      <c r="B29" s="102">
        <v>24031</v>
      </c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64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73</v>
      </c>
    </row>
    <row r="10" spans="1:2" ht="15.75">
      <c r="A10" s="10" t="s">
        <v>18</v>
      </c>
      <c r="B10" s="102">
        <v>206</v>
      </c>
    </row>
    <row r="11" spans="1:2" ht="15.75">
      <c r="A11" s="10" t="s">
        <v>25</v>
      </c>
      <c r="B11" s="102">
        <v>60</v>
      </c>
    </row>
    <row r="12" spans="1:2" ht="15.75">
      <c r="A12" s="10" t="s">
        <v>30</v>
      </c>
      <c r="B12" s="102">
        <v>445</v>
      </c>
    </row>
    <row r="13" spans="1:2" ht="15.75">
      <c r="A13" s="10" t="s">
        <v>35</v>
      </c>
      <c r="B13" s="102">
        <v>341</v>
      </c>
    </row>
    <row r="14" spans="1:2" ht="15.75">
      <c r="A14" s="11" t="s">
        <v>40</v>
      </c>
      <c r="B14" s="102">
        <v>1125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63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384</v>
      </c>
    </row>
    <row r="10" spans="1:2" ht="15.75">
      <c r="A10" s="10" t="s">
        <v>14</v>
      </c>
      <c r="B10" s="102">
        <v>279</v>
      </c>
    </row>
    <row r="11" spans="1:2" ht="15.75">
      <c r="A11" s="10" t="s">
        <v>15</v>
      </c>
      <c r="B11" s="102">
        <v>277</v>
      </c>
    </row>
    <row r="12" spans="1:2" ht="15.75">
      <c r="A12" s="10" t="s">
        <v>18</v>
      </c>
      <c r="B12" s="102">
        <v>512</v>
      </c>
    </row>
    <row r="13" spans="1:2" ht="15.75">
      <c r="A13" s="10" t="s">
        <v>25</v>
      </c>
      <c r="B13" s="102">
        <v>314</v>
      </c>
    </row>
    <row r="14" spans="1:2" ht="15.75">
      <c r="A14" s="10" t="s">
        <v>30</v>
      </c>
      <c r="B14" s="102">
        <v>959</v>
      </c>
    </row>
    <row r="15" spans="1:2" ht="15.75">
      <c r="A15" s="10" t="s">
        <v>33</v>
      </c>
      <c r="B15" s="102">
        <v>313</v>
      </c>
    </row>
    <row r="16" spans="1:2" ht="15.75">
      <c r="A16" s="10" t="s">
        <v>35</v>
      </c>
      <c r="B16" s="102">
        <v>509</v>
      </c>
    </row>
    <row r="17" spans="1:2" ht="15.75">
      <c r="A17" s="11" t="s">
        <v>40</v>
      </c>
      <c r="B17" s="102">
        <v>3547</v>
      </c>
    </row>
    <row r="22" spans="1:2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62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65</v>
      </c>
    </row>
    <row r="10" spans="1:2" ht="15.75">
      <c r="A10" s="10" t="s">
        <v>18</v>
      </c>
      <c r="B10" s="102">
        <v>84</v>
      </c>
    </row>
    <row r="11" spans="1:2" ht="15.75">
      <c r="A11" s="10" t="s">
        <v>25</v>
      </c>
      <c r="B11" s="102">
        <v>158</v>
      </c>
    </row>
    <row r="12" spans="1:2" ht="15.75">
      <c r="A12" s="10" t="s">
        <v>30</v>
      </c>
      <c r="B12" s="102">
        <v>561</v>
      </c>
    </row>
    <row r="13" spans="1:2" ht="15.75">
      <c r="A13" s="10" t="s">
        <v>35</v>
      </c>
      <c r="B13" s="102">
        <v>362</v>
      </c>
    </row>
    <row r="14" spans="1:2" ht="15.75">
      <c r="A14" s="11" t="s">
        <v>40</v>
      </c>
      <c r="B14" s="102">
        <v>1230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61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79</v>
      </c>
    </row>
    <row r="10" spans="1:2" ht="15.75">
      <c r="A10" s="10" t="s">
        <v>12</v>
      </c>
      <c r="B10" s="102">
        <v>5</v>
      </c>
    </row>
    <row r="11" spans="1:2" ht="15.75">
      <c r="A11" s="10" t="s">
        <v>14</v>
      </c>
      <c r="B11" s="102">
        <v>121</v>
      </c>
    </row>
    <row r="12" spans="1:2" ht="15.75">
      <c r="A12" s="10" t="s">
        <v>18</v>
      </c>
      <c r="B12" s="102">
        <v>153</v>
      </c>
    </row>
    <row r="13" spans="1:2" ht="15.75">
      <c r="A13" s="10" t="s">
        <v>25</v>
      </c>
      <c r="B13" s="102">
        <v>127</v>
      </c>
    </row>
    <row r="14" spans="1:2" ht="15.75">
      <c r="A14" s="10" t="s">
        <v>30</v>
      </c>
      <c r="B14" s="102">
        <v>465</v>
      </c>
    </row>
    <row r="15" spans="1:2" ht="15.75">
      <c r="A15" s="10" t="s">
        <v>35</v>
      </c>
      <c r="B15" s="102">
        <v>510</v>
      </c>
    </row>
    <row r="16" spans="1:2" ht="15.75">
      <c r="A16" s="11" t="s">
        <v>40</v>
      </c>
      <c r="B16" s="102">
        <v>1460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60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640</v>
      </c>
    </row>
    <row r="10" spans="1:2" ht="15.75">
      <c r="A10" s="10" t="s">
        <v>14</v>
      </c>
      <c r="B10" s="102">
        <v>368</v>
      </c>
    </row>
    <row r="11" spans="1:2" ht="15.75">
      <c r="A11" s="10" t="s">
        <v>15</v>
      </c>
      <c r="B11" s="102">
        <v>298</v>
      </c>
    </row>
    <row r="12" spans="1:2" ht="15.75">
      <c r="A12" s="10" t="s">
        <v>18</v>
      </c>
      <c r="B12" s="102">
        <v>495</v>
      </c>
    </row>
    <row r="13" spans="1:2" ht="15.75">
      <c r="A13" s="10" t="s">
        <v>25</v>
      </c>
      <c r="B13" s="102">
        <v>363</v>
      </c>
    </row>
    <row r="14" spans="1:2" ht="15.75">
      <c r="A14" s="10" t="s">
        <v>30</v>
      </c>
      <c r="B14" s="102">
        <v>431</v>
      </c>
    </row>
    <row r="15" spans="1:2" ht="15.75">
      <c r="A15" s="10" t="s">
        <v>33</v>
      </c>
      <c r="B15" s="102">
        <v>485</v>
      </c>
    </row>
    <row r="16" spans="1:2" ht="15.75">
      <c r="A16" s="10" t="s">
        <v>35</v>
      </c>
      <c r="B16" s="102">
        <v>745</v>
      </c>
    </row>
    <row r="17" spans="1:2" ht="15.75">
      <c r="A17" s="11" t="s">
        <v>40</v>
      </c>
      <c r="B17" s="102">
        <v>3825</v>
      </c>
    </row>
    <row r="22" spans="1:2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59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18</v>
      </c>
      <c r="B9" s="102">
        <v>177</v>
      </c>
    </row>
    <row r="10" spans="1:2" ht="15.75">
      <c r="A10" s="10" t="s">
        <v>25</v>
      </c>
      <c r="B10" s="102">
        <v>3</v>
      </c>
    </row>
    <row r="11" spans="1:2" ht="15.75">
      <c r="A11" s="10" t="s">
        <v>30</v>
      </c>
      <c r="B11" s="102">
        <v>452</v>
      </c>
    </row>
    <row r="12" spans="1:2" ht="15.75">
      <c r="A12" s="10" t="s">
        <v>35</v>
      </c>
      <c r="B12" s="102">
        <v>391</v>
      </c>
    </row>
    <row r="13" spans="1:2" ht="15.75">
      <c r="A13" s="11" t="s">
        <v>40</v>
      </c>
      <c r="B13" s="102">
        <v>1023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58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163</v>
      </c>
    </row>
    <row r="10" spans="1:2" ht="15.75">
      <c r="A10" s="10" t="s">
        <v>18</v>
      </c>
      <c r="B10" s="102">
        <v>382</v>
      </c>
    </row>
    <row r="11" spans="1:2" ht="15.75">
      <c r="A11" s="10" t="s">
        <v>25</v>
      </c>
      <c r="B11" s="102">
        <v>122</v>
      </c>
    </row>
    <row r="12" spans="1:2" ht="15.75">
      <c r="A12" s="10" t="s">
        <v>30</v>
      </c>
      <c r="B12" s="102">
        <v>546</v>
      </c>
    </row>
    <row r="13" spans="1:2" ht="15.75">
      <c r="A13" s="10" t="s">
        <v>33</v>
      </c>
      <c r="B13" s="102">
        <v>83</v>
      </c>
    </row>
    <row r="14" spans="1:2" ht="15.75">
      <c r="A14" s="10" t="s">
        <v>35</v>
      </c>
      <c r="B14" s="102">
        <v>604</v>
      </c>
    </row>
    <row r="15" spans="1:2" ht="15.75">
      <c r="A15" s="11" t="s">
        <v>40</v>
      </c>
      <c r="B15" s="102">
        <v>1900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57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131</v>
      </c>
    </row>
    <row r="10" spans="1:2" ht="15.75">
      <c r="A10" s="10" t="s">
        <v>18</v>
      </c>
      <c r="B10" s="102">
        <v>174</v>
      </c>
    </row>
    <row r="11" spans="1:2" ht="15.75">
      <c r="A11" s="10" t="s">
        <v>30</v>
      </c>
      <c r="B11" s="102">
        <v>327</v>
      </c>
    </row>
    <row r="12" spans="1:2" ht="15.75">
      <c r="A12" s="10" t="s">
        <v>33</v>
      </c>
      <c r="B12" s="102">
        <v>130</v>
      </c>
    </row>
    <row r="13" spans="1:2" ht="15.75">
      <c r="A13" s="10" t="s">
        <v>35</v>
      </c>
      <c r="B13" s="102">
        <v>460</v>
      </c>
    </row>
    <row r="14" spans="1:2" ht="15.75">
      <c r="A14" s="11" t="s">
        <v>40</v>
      </c>
      <c r="B14" s="102">
        <v>1222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56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371</v>
      </c>
    </row>
    <row r="10" spans="1:2" ht="15.75">
      <c r="A10" s="10" t="s">
        <v>18</v>
      </c>
      <c r="B10" s="102">
        <v>36</v>
      </c>
    </row>
    <row r="11" spans="1:2" ht="15.75">
      <c r="A11" s="10" t="s">
        <v>25</v>
      </c>
      <c r="B11" s="102">
        <v>144</v>
      </c>
    </row>
    <row r="12" spans="1:2" ht="15.75">
      <c r="A12" s="10" t="s">
        <v>30</v>
      </c>
      <c r="B12" s="102">
        <v>546</v>
      </c>
    </row>
    <row r="13" spans="1:2" ht="15.75">
      <c r="A13" s="10" t="s">
        <v>35</v>
      </c>
      <c r="B13" s="102">
        <v>458</v>
      </c>
    </row>
    <row r="14" spans="1:2" ht="15.75">
      <c r="A14" s="11" t="s">
        <v>40</v>
      </c>
      <c r="B14" s="102">
        <v>1555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55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204</v>
      </c>
    </row>
    <row r="10" spans="1:2" ht="15.75">
      <c r="A10" s="10" t="s">
        <v>14</v>
      </c>
      <c r="B10" s="102">
        <v>634</v>
      </c>
    </row>
    <row r="11" spans="1:2" ht="15.75">
      <c r="A11" s="10" t="s">
        <v>18</v>
      </c>
      <c r="B11" s="102">
        <v>550</v>
      </c>
    </row>
    <row r="12" spans="1:2" ht="15.75">
      <c r="A12" s="10" t="s">
        <v>25</v>
      </c>
      <c r="B12" s="102">
        <v>191</v>
      </c>
    </row>
    <row r="13" spans="1:2" ht="15.75">
      <c r="A13" s="10" t="s">
        <v>30</v>
      </c>
      <c r="B13" s="102">
        <v>860</v>
      </c>
    </row>
    <row r="14" spans="1:2" ht="15.75">
      <c r="A14" s="10" t="s">
        <v>33</v>
      </c>
      <c r="B14" s="102">
        <v>527</v>
      </c>
    </row>
    <row r="15" spans="1:2" ht="15.75">
      <c r="A15" s="10" t="s">
        <v>35</v>
      </c>
      <c r="B15" s="102">
        <v>704</v>
      </c>
    </row>
    <row r="16" spans="1:2" ht="15.75">
      <c r="A16" s="11" t="s">
        <v>40</v>
      </c>
      <c r="B16" s="102">
        <v>3670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99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24</v>
      </c>
      <c r="B9" s="102">
        <v>4527</v>
      </c>
    </row>
    <row r="10" spans="1:2" ht="15.75">
      <c r="A10" s="11" t="s">
        <v>40</v>
      </c>
      <c r="B10" s="102">
        <v>4527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54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24</v>
      </c>
      <c r="B9" s="102">
        <v>12</v>
      </c>
    </row>
    <row r="10" spans="1:2" ht="15.75">
      <c r="A10" s="10" t="s">
        <v>33</v>
      </c>
      <c r="B10" s="102">
        <v>63</v>
      </c>
    </row>
    <row r="11" spans="1:2" ht="15.75">
      <c r="A11" s="11" t="s">
        <v>40</v>
      </c>
      <c r="B11" s="102">
        <v>75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53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24</v>
      </c>
      <c r="B9" s="102">
        <v>800</v>
      </c>
    </row>
    <row r="10" spans="1:2" ht="15.75">
      <c r="A10" s="11" t="s">
        <v>40</v>
      </c>
      <c r="B10" s="102">
        <v>800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52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17</v>
      </c>
      <c r="B9" s="102">
        <v>57</v>
      </c>
    </row>
    <row r="10" spans="1:2" ht="15.75">
      <c r="A10" s="11" t="s">
        <v>40</v>
      </c>
      <c r="B10" s="102">
        <v>57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29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98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2</v>
      </c>
      <c r="B9" s="102">
        <v>72</v>
      </c>
    </row>
    <row r="10" spans="1:2" ht="15.75">
      <c r="A10" s="10" t="s">
        <v>5</v>
      </c>
      <c r="B10" s="102">
        <v>307</v>
      </c>
    </row>
    <row r="11" spans="1:2" ht="15.75">
      <c r="A11" s="10" t="s">
        <v>6</v>
      </c>
      <c r="B11" s="102">
        <v>145</v>
      </c>
    </row>
    <row r="12" spans="1:2" ht="15.75">
      <c r="A12" s="10" t="s">
        <v>8</v>
      </c>
      <c r="B12" s="102">
        <v>320</v>
      </c>
    </row>
    <row r="13" spans="1:2" ht="15.75">
      <c r="A13" s="10" t="s">
        <v>9</v>
      </c>
      <c r="B13" s="102">
        <v>134</v>
      </c>
    </row>
    <row r="14" spans="1:2" ht="15.75">
      <c r="A14" s="10" t="s">
        <v>10</v>
      </c>
      <c r="B14" s="102">
        <v>414</v>
      </c>
    </row>
    <row r="15" spans="1:2" ht="15.75">
      <c r="A15" s="10" t="s">
        <v>11</v>
      </c>
      <c r="B15" s="102">
        <v>594</v>
      </c>
    </row>
    <row r="16" spans="1:2" ht="15.75">
      <c r="A16" s="10" t="s">
        <v>12</v>
      </c>
      <c r="B16" s="102">
        <v>1600</v>
      </c>
    </row>
    <row r="17" spans="1:2" ht="15.75">
      <c r="A17" s="10" t="s">
        <v>13</v>
      </c>
      <c r="B17" s="102">
        <v>480</v>
      </c>
    </row>
    <row r="18" spans="1:2" ht="15.75">
      <c r="A18" s="10" t="s">
        <v>17</v>
      </c>
      <c r="B18" s="102">
        <v>1111</v>
      </c>
    </row>
    <row r="19" spans="1:2" ht="15.75">
      <c r="A19" s="10" t="s">
        <v>18</v>
      </c>
      <c r="B19" s="102">
        <v>843</v>
      </c>
    </row>
    <row r="20" spans="1:2" ht="15.75">
      <c r="A20" s="10" t="s">
        <v>19</v>
      </c>
      <c r="B20" s="102">
        <v>448</v>
      </c>
    </row>
    <row r="21" spans="1:2" ht="15.75">
      <c r="A21" s="10" t="s">
        <v>20</v>
      </c>
      <c r="B21" s="102">
        <v>400</v>
      </c>
    </row>
    <row r="22" spans="1:2" ht="15.75">
      <c r="A22" s="10" t="s">
        <v>21</v>
      </c>
      <c r="B22" s="102">
        <v>400</v>
      </c>
    </row>
    <row r="23" spans="1:2" ht="15.75">
      <c r="A23" s="10" t="s">
        <v>23</v>
      </c>
      <c r="B23" s="102">
        <v>1600</v>
      </c>
    </row>
    <row r="24" spans="1:2" ht="15.75">
      <c r="A24" s="10" t="s">
        <v>25</v>
      </c>
      <c r="B24" s="102">
        <v>3306</v>
      </c>
    </row>
    <row r="25" spans="1:2" ht="15.75">
      <c r="A25" s="10" t="s">
        <v>26</v>
      </c>
      <c r="B25" s="102">
        <v>919</v>
      </c>
    </row>
    <row r="26" spans="1:2" ht="15.75">
      <c r="A26" s="10" t="s">
        <v>28</v>
      </c>
      <c r="B26" s="102">
        <v>326</v>
      </c>
    </row>
    <row r="27" spans="1:2" ht="15.75">
      <c r="A27" s="10" t="s">
        <v>33</v>
      </c>
      <c r="B27" s="102">
        <v>1056</v>
      </c>
    </row>
    <row r="28" spans="1:2" ht="15.75">
      <c r="A28" s="10" t="s">
        <v>37</v>
      </c>
      <c r="B28" s="102">
        <v>133</v>
      </c>
    </row>
    <row r="29" spans="1:2" ht="15.75">
      <c r="A29" s="11" t="s">
        <v>40</v>
      </c>
      <c r="B29" s="102">
        <v>14608</v>
      </c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97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4</v>
      </c>
      <c r="B9" s="102">
        <v>3872</v>
      </c>
    </row>
    <row r="10" spans="1:2" ht="15.75">
      <c r="A10" s="10" t="s">
        <v>14</v>
      </c>
      <c r="B10" s="102">
        <v>45</v>
      </c>
    </row>
    <row r="11" spans="1:2" ht="15.75">
      <c r="A11" s="11" t="s">
        <v>40</v>
      </c>
      <c r="B11" s="102">
        <v>3917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96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7</v>
      </c>
      <c r="B9" s="102">
        <v>960</v>
      </c>
    </row>
    <row r="10" spans="1:2" ht="15.75">
      <c r="A10" s="10" t="s">
        <v>18</v>
      </c>
      <c r="B10" s="102">
        <v>126</v>
      </c>
    </row>
    <row r="11" spans="1:2" ht="15.75">
      <c r="A11" s="10" t="s">
        <v>30</v>
      </c>
      <c r="B11" s="102">
        <v>264</v>
      </c>
    </row>
    <row r="12" spans="1:2" ht="15.75">
      <c r="A12" s="11" t="s">
        <v>40</v>
      </c>
      <c r="B12" s="102">
        <v>1350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22"/>
  <sheetViews>
    <sheetView zoomScale="75" zoomScaleNormal="75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RowHeight="15"/>
  <cols>
    <col min="1" max="1" width="139.5" style="4" customWidth="1"/>
    <col min="2" max="2" width="60.1640625" style="103" customWidth="1"/>
    <col min="3" max="55" width="9.33203125" style="2" customWidth="1"/>
    <col min="56" max="56" width="9.33203125" style="3" customWidth="1"/>
  </cols>
  <sheetData>
    <row r="1" spans="1:2" ht="18.75" customHeight="1">
      <c r="A1" s="95" t="s">
        <v>51</v>
      </c>
      <c r="B1" s="95"/>
    </row>
    <row r="2" spans="1:2" ht="18.75" customHeight="1">
      <c r="A2" s="7"/>
      <c r="B2" s="100"/>
    </row>
    <row r="3" spans="1:2" ht="18.75" customHeight="1">
      <c r="A3" s="99" t="s">
        <v>95</v>
      </c>
      <c r="B3" s="99"/>
    </row>
    <row r="4" spans="1:2" ht="43.5" customHeight="1">
      <c r="B4" s="101"/>
    </row>
    <row r="5" spans="1:2" ht="15.75" customHeight="1">
      <c r="A5" s="96" t="s">
        <v>1</v>
      </c>
      <c r="B5" s="104" t="s">
        <v>101</v>
      </c>
    </row>
    <row r="6" spans="1:2" ht="15.75" customHeight="1">
      <c r="A6" s="97"/>
      <c r="B6" s="106"/>
    </row>
    <row r="7" spans="1:2" ht="31.5" customHeight="1">
      <c r="A7" s="98"/>
      <c r="B7" s="105"/>
    </row>
    <row r="8" spans="1:2" ht="15.75" customHeight="1">
      <c r="A8" s="9">
        <v>1</v>
      </c>
      <c r="B8" s="6">
        <v>2</v>
      </c>
    </row>
    <row r="9" spans="1:2" ht="15.75" customHeight="1">
      <c r="A9" s="10" t="s">
        <v>8</v>
      </c>
      <c r="B9" s="102">
        <v>980</v>
      </c>
    </row>
    <row r="10" spans="1:2" ht="15.75">
      <c r="A10" s="11" t="s">
        <v>40</v>
      </c>
      <c r="B10" s="102">
        <v>980</v>
      </c>
    </row>
    <row r="22" spans="1:1">
      <c r="A22" s="7"/>
    </row>
  </sheetData>
  <mergeCells count="4">
    <mergeCell ref="A5:A7"/>
    <mergeCell ref="A1:B1"/>
    <mergeCell ref="A3:B3"/>
    <mergeCell ref="B5:B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50</vt:i4>
      </vt:variant>
    </vt:vector>
  </HeadingPairs>
  <TitlesOfParts>
    <vt:vector size="101" baseType="lpstr">
      <vt:lpstr>общий свод</vt:lpstr>
      <vt:lpstr>Свод</vt:lpstr>
      <vt:lpstr>ВОКБ</vt:lpstr>
      <vt:lpstr>ВООБ</vt:lpstr>
      <vt:lpstr>ВОДКБ_22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Офтальмологический центр</vt:lpstr>
      <vt:lpstr>НМИЦ_РК</vt:lpstr>
      <vt:lpstr>'АВА-ПЕТЕР'!OrgName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ВОДКБ_22!OrgName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НМИЦ_РК!OrgName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  <vt:lpstr>'общий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2023-01-20T09:38:29Z</dcterms:modified>
</cp:coreProperties>
</file>